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E15" i="15"/>
  <c r="I15" s="1"/>
  <c r="A31"/>
  <c r="F30"/>
  <c r="C8"/>
  <c r="E11"/>
  <c r="I11" s="1"/>
  <c r="E12"/>
  <c r="I12" s="1"/>
  <c r="E13"/>
  <c r="I13" s="1"/>
  <c r="E14"/>
  <c r="I14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B27" i="15" l="1"/>
  <c r="B31" s="1"/>
  <c r="AV78" i="4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<sst xmlns="http://schemas.openxmlformats.org/spreadsheetml/2006/main" count="2587" uniqueCount="301">
  <si>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</si>
  <si>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</si>
  <si>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</si>
  <si>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</si>
  <si>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</si>
  <si>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</si>
  <si>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</si>
  <si>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</si>
  <si>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</si>
  <si>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</si>
  <si>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</si>
  <si>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</si>
  <si>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</si>
  <si>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</si>
  <si>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</si>
  <si>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</si>
  <si>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</si>
  <si>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</si>
  <si>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</si>
  <si>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</si>
  <si>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</si>
  <si>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</si>
  <si>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</si>
  <si>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</si>
  <si>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</si>
  <si>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</si>
  <si>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</si>
  <si>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</si>
  <si>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</si>
  <si>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</si>
  <si>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</si>
  <si>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</si>
  <si>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</si>
  <si>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</si>
  <si>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</si>
  <si>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</si>
  <si>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</si>
  <si>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</si>
  <si>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</si>
  <si>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</si>
  <si>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</si>
  <si>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</si>
  <si>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</si>
  <si>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</si>
  <si>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</si>
  <si>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</si>
  <si>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</si>
  <si>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</si>
  <si>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</si>
  <si>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</si>
  <si>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</si>
  <si>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</si>
  <si>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</si>
  <si>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</si>
  <si>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</si>
  <si>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</si>
  <si>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</si>
  <si>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</si>
  <si>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</si>
  <si>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</si>
  <si>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</si>
  <si>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</si>
  <si>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</si>
  <si>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</si>
  <si>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</si>
  <si>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</si>
  <si>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</si>
  <si>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</si>
  <si>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</si>
  <si>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</si>
  <si>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</si>
  <si>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</si>
  <si>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</si>
  <si>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</si>
  <si>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</si>
  <si>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</si>
  <si>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</si>
  <si>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</si>
  <si>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</si>
  <si>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</si>
  <si>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</si>
  <si>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</si>
  <si>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</si>
  <si>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</si>
  <si>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</si>
  <si>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</si>
  <si>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</si>
  <si>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</si>
  <si>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</si>
  <si>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</si>
  <si>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</si>
  <si>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</si>
  <si>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</si>
  <si>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</si>
  <si>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</si>
  <si>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</si>
  <si>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</si>
  <si>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</si>
  <si>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</si>
  <si>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</si>
  <si>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</si>
  <si>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</si>
  <si>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</si>
  <si>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</si>
  <si>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</si>
  <si>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</si>
  <si>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</si>
  <si>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</si>
  <si>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</si>
  <si>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</si>
  <si>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</si>
  <si>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</si>
  <si>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</si>
  <si>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</si>
  <si>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</si>
  <si>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</si>
  <si>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</si>
  <si>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</si>
  <si>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</si>
  <si>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</si>
  <si>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</si>
  <si>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</si>
  <si>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</si>
  <si>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</si>
  <si>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</si>
  <si>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</si>
  <si>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</si>
  <si>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</si>
  <si>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</si>
  <si>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</si>
  <si>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</si>
  <si>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</si>
  <si>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</si>
  <si>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</si>
  <si>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</si>
  <si>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</si>
  <si>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</si>
  <si>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</si>
  <si>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</si>
  <si>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</si>
  <si>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</si>
  <si>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</si>
  <si>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</si>
  <si>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</si>
  <si>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</si>
  <si>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</si>
  <si>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</si>
  <si>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</si>
  <si>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</si>
  <si>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</si>
  <si>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</si>
  <si>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</si>
  <si>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</si>
  <si>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</si>
  <si>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</si>
  <si>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</si>
  <si>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</si>
  <si>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</si>
  <si>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</si>
  <si>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</si>
  <si>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</si>
  <si>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</si>
  <si>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</si>
  <si>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</si>
  <si>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</si>
  <si>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</si>
  <si>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</si>
  <si>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</si>
  <si>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</si>
  <si>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</si>
  <si>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</si>
  <si>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</si>
  <si>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</si>
  <si>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</si>
  <si>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</si>
  <si>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</si>
  <si>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</si>
  <si>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</si>
  <si>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</si>
  <si>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</si>
  <si>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</si>
  <si>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</si>
  <si>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</si>
  <si>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</si>
  <si>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</si>
  <si>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</si>
  <si>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</si>
  <si>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</si>
  <si>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</si>
  <si>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</si>
  <si>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</si>
  <si>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</si>
  <si>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</si>
  <si>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</si>
  <si>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</si>
  <si>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</si>
  <si>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</si>
  <si>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</si>
  <si>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</si>
  <si>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</si>
  <si>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</si>
  <si>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</si>
  <si>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</si>
  <si>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</si>
  <si>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</si>
  <si>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</si>
  <si>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</si>
  <si>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</si>
  <si>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</si>
  <si>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</si>
  <si>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</si>
  <si>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</si>
  <si>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</si>
  <si>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</si>
  <si>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</si>
  <si>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</si>
  <si>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</si>
  <si>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</si>
  <si>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</si>
  <si>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</si>
  <si>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</si>
  <si>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</si>
  <si>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</si>
  <si>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</si>
  <si>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</si>
  <si>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</si>
  <si>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</si>
  <si>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</si>
  <si>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</si>
  <si>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</si>
  <si>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</si>
  <si>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</si>
  <si>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</si>
  <si>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</si>
  <si>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</si>
  <si>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</si>
  <si>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</si>
  <si>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</si>
  <si>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</si>
  <si>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</si>
  <si>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</si>
  <si>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</si>
  <si>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</si>
  <si>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</si>
  <si>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</si>
  <si>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</si>
  <si>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</si>
  <si>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</si>
  <si>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</si>
  <si>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</si>
  <si>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</si>
  <si>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</si>
  <si>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</si>
  <si>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</si>
  <si>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</si>
  <si>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</si>
  <si>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</si>
  <si>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</si>
  <si>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</si>
  <si>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</si>
  <si>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</si>
  <si>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</si>
  <si>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</si>
  <si>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</si>
  <si>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</si>
  <si>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</si>
  <si>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</si>
  <si>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</si>
  <si>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</si>
  <si>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</si>
  <si>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</si>
  <si>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</si>
  <si>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</si>
  <si>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</si>
  <si>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</si>
  <si>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</si>
  <si>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</si>
  <si>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</si>
  <si>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</si>
  <si>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</si>
  <si>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</si>
  <si>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</si>
  <si>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</si>
  <si>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COMPAIR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</si>
  <si>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</si>
  <si>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</si>
  <si>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</si>
  <si>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</si>
  <si>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</si>
  <si>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</si>
  <si>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</si>
  <si>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ikv</t>
  </si>
  <si>
    <t>l11</t>
  </si>
  <si>
    <t>xpz1212</t>
  </si>
  <si>
    <t>KM 210A0003A29</t>
  </si>
  <si>
    <t>OV 6073</t>
  </si>
  <si>
    <t>vr46 25l</t>
  </si>
  <si>
    <t>BEA105rb cart</t>
  </si>
  <si>
    <t>imprev + FR complet rempl ACD</t>
  </si>
  <si>
    <t>ck8076-1</t>
  </si>
  <si>
    <t>owamat 10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</si>
</sst>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5" fillId="24" borderId="0" xfId="1" applyFill="1" applyAlignment="1" applyProtection="1">
      <alignment vertical="top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portal.hifi-filter.com/" TargetMode="External"/><Relationship Id="rId1" Type="http://schemas.openxmlformats.org/officeDocument/2006/relationships/hyperlink" Target="https://portal.hifi-fil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8" t="s">
        <v>230</v>
      </c>
      <c r="H125" s="118"/>
      <c r="I125" s="118"/>
      <c r="J125" s="118"/>
      <c r="K125" s="118" t="s">
        <v>231</v>
      </c>
      <c r="L125" s="118"/>
      <c r="M125" s="118"/>
      <c r="N125" s="118"/>
      <c r="O125" s="119" t="s">
        <v>232</v>
      </c>
      <c r="P125" s="119"/>
      <c r="Q125" s="119"/>
      <c r="R125" s="119"/>
      <c r="S125" s="120" t="s">
        <v>233</v>
      </c>
      <c r="T125" s="120"/>
      <c r="U125" s="120"/>
      <c r="V125" s="120"/>
      <c r="W125" s="119" t="s">
        <v>236</v>
      </c>
      <c r="X125" s="119"/>
      <c r="Y125" s="119"/>
      <c r="Z125" s="119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F11" sqref="F11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289</v>
      </c>
      <c r="B2" s="107" t="s">
        <v>291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285</v>
      </c>
      <c r="B3" s="107" t="s">
        <v>283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284</v>
      </c>
      <c r="B4" s="107" t="s">
        <v>292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286</v>
      </c>
      <c r="B5" s="107">
        <v>2000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287</v>
      </c>
      <c r="B6" s="107">
        <v>3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288</v>
      </c>
      <c r="B7" s="107">
        <v>1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290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17" t="s">
        <v>294</v>
      </c>
      <c r="B10" s="91"/>
      <c r="C10" s="109">
        <v>16.12</v>
      </c>
      <c r="D10" s="107">
        <v>1.67</v>
      </c>
      <c r="E10" s="110">
        <f>C10*D10</f>
        <v>26.920400000000001</v>
      </c>
      <c r="F10" s="97">
        <v>1</v>
      </c>
      <c r="G10" s="91"/>
      <c r="H10" s="91"/>
      <c r="I10" s="96">
        <f t="shared" ref="I10:I19" si="0">E10*F10</f>
        <v>26.920400000000001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54" t="s">
        <v>295</v>
      </c>
      <c r="B11" s="91"/>
      <c r="C11" s="109">
        <v>31.07</v>
      </c>
      <c r="D11" s="107">
        <v>1.67</v>
      </c>
      <c r="E11" s="110">
        <f t="shared" ref="E11:E19" si="1">C11*D11</f>
        <v>51.886899999999997</v>
      </c>
      <c r="F11" s="97">
        <v>1</v>
      </c>
      <c r="G11" s="91"/>
      <c r="H11" s="91"/>
      <c r="I11" s="96">
        <f t="shared" si="0"/>
        <v>51.886899999999997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296</v>
      </c>
      <c r="B12" s="91"/>
      <c r="C12" s="109">
        <v>52</v>
      </c>
      <c r="D12" s="107">
        <v>1.67</v>
      </c>
      <c r="E12" s="110">
        <f t="shared" si="1"/>
        <v>86.84</v>
      </c>
      <c r="F12" s="97">
        <v>0.33329999999999999</v>
      </c>
      <c r="G12" s="91"/>
      <c r="H12" s="91"/>
      <c r="I12" s="96">
        <f t="shared" si="0"/>
        <v>28.943771999999999</v>
      </c>
      <c r="J12" s="91"/>
      <c r="L12" s="5"/>
    </row>
    <row r="13" spans="1:16" ht="15" customHeight="1">
      <c r="A13" s="100" t="s">
        <v>278</v>
      </c>
      <c r="B13" s="91" t="s">
        <v>293</v>
      </c>
      <c r="C13" s="109">
        <v>25.86</v>
      </c>
      <c r="D13" s="107">
        <v>1.67</v>
      </c>
      <c r="E13" s="110">
        <f t="shared" si="1"/>
        <v>43.186199999999999</v>
      </c>
      <c r="F13" s="97">
        <v>0.5</v>
      </c>
      <c r="G13" s="91"/>
      <c r="H13" s="91"/>
      <c r="I13" s="96">
        <f t="shared" si="0"/>
        <v>21.5931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276</v>
      </c>
      <c r="B14" s="91"/>
      <c r="C14" s="109">
        <v>310</v>
      </c>
      <c r="D14" s="107">
        <v>1</v>
      </c>
      <c r="E14" s="110">
        <f t="shared" si="1"/>
        <v>310</v>
      </c>
      <c r="F14" s="97">
        <v>1</v>
      </c>
      <c r="G14" s="91"/>
      <c r="H14" s="91"/>
      <c r="I14" s="96">
        <f t="shared" si="0"/>
        <v>310</v>
      </c>
      <c r="J14" s="91"/>
    </row>
    <row r="15" spans="1:16" ht="15" customHeight="1">
      <c r="A15" s="100" t="s">
        <v>299</v>
      </c>
      <c r="B15" s="91"/>
      <c r="C15" s="109">
        <v>136</v>
      </c>
      <c r="D15" s="107">
        <v>1.67</v>
      </c>
      <c r="E15" s="110">
        <f t="shared" si="1"/>
        <v>227.12</v>
      </c>
      <c r="F15" s="97">
        <v>0.33329999999999999</v>
      </c>
      <c r="G15" s="91"/>
      <c r="H15" s="91"/>
      <c r="I15" s="96">
        <f t="shared" si="0"/>
        <v>75.699095999999997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 t="s">
        <v>297</v>
      </c>
      <c r="B16" s="91"/>
      <c r="C16" s="109">
        <v>37.299999999999997</v>
      </c>
      <c r="D16" s="107">
        <v>1.67</v>
      </c>
      <c r="E16" s="110">
        <f t="shared" si="1"/>
        <v>62.29099999999999</v>
      </c>
      <c r="F16" s="97">
        <v>1</v>
      </c>
      <c r="G16" s="91"/>
      <c r="H16" s="91"/>
      <c r="I16" s="96">
        <f t="shared" si="0"/>
        <v>62.29099999999999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298</v>
      </c>
      <c r="B17" s="91"/>
      <c r="C17" s="109">
        <v>100</v>
      </c>
      <c r="D17" s="107">
        <v>1.2</v>
      </c>
      <c r="E17" s="110">
        <f t="shared" si="1"/>
        <v>120</v>
      </c>
      <c r="F17" s="97">
        <v>0.33329999999999999</v>
      </c>
      <c r="G17" s="91"/>
      <c r="H17" s="91"/>
      <c r="I17" s="96">
        <f t="shared" si="0"/>
        <v>39.995999999999995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300</v>
      </c>
      <c r="B18" s="91"/>
      <c r="C18" s="109">
        <v>53.32</v>
      </c>
      <c r="D18" s="107">
        <v>1.67</v>
      </c>
      <c r="E18" s="110">
        <f t="shared" si="1"/>
        <v>89.044399999999996</v>
      </c>
      <c r="F18" s="97">
        <v>0.5</v>
      </c>
      <c r="G18" s="91"/>
      <c r="H18" s="91"/>
      <c r="I18" s="96">
        <f t="shared" si="0"/>
        <v>44.522199999999998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1.67</v>
      </c>
      <c r="E19" s="110">
        <f t="shared" si="1"/>
        <v>13.36</v>
      </c>
      <c r="F19" s="97">
        <v>1</v>
      </c>
      <c r="G19" s="91"/>
      <c r="H19" s="91"/>
      <c r="I19" s="96">
        <f t="shared" si="0"/>
        <v>13.36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675.21246799999983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675.21246799999983</v>
      </c>
      <c r="I24" s="96">
        <f>H24*B8</f>
        <v>27.008498719999995</v>
      </c>
      <c r="J24" s="91"/>
    </row>
    <row r="25" spans="1:16">
      <c r="A25" s="91" t="str">
        <f>"Augmentation en "&amp;B6&amp;" ans "</f>
        <v xml:space="preserve">Augmentation en 3 ans </v>
      </c>
      <c r="B25" s="102">
        <f>IF(B6=6,J29,IF(B6=5,J28,IF(B6=4,J27,IF(B6=3,J26,IF(B6=3,J25,IF(B6=2,J25))))))</f>
        <v>55.097337388799986</v>
      </c>
      <c r="C25" s="83"/>
      <c r="D25" s="101"/>
      <c r="E25" s="91"/>
      <c r="F25" s="100">
        <v>2</v>
      </c>
      <c r="G25" s="100">
        <v>2021</v>
      </c>
      <c r="H25" s="96">
        <f>H24+I24</f>
        <v>702.22096671999986</v>
      </c>
      <c r="I25" s="96">
        <f>H25*B8</f>
        <v>28.088838668799994</v>
      </c>
      <c r="J25" s="96">
        <f>SUM(I24)</f>
        <v>27.008498719999995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730.30980538879987</v>
      </c>
      <c r="I26" s="96">
        <f>H26*B8</f>
        <v>29.212392215551997</v>
      </c>
      <c r="J26" s="96">
        <f>SUM(I24:I25)</f>
        <v>55.097337388799986</v>
      </c>
    </row>
    <row r="27" spans="1:16">
      <c r="A27" s="91" t="s">
        <v>280</v>
      </c>
      <c r="B27" s="103">
        <f>(J21)+(B25/B6)</f>
        <v>693.57824712959984</v>
      </c>
      <c r="C27" s="91"/>
      <c r="D27" s="91"/>
      <c r="E27" s="91"/>
      <c r="F27" s="100">
        <v>4</v>
      </c>
      <c r="G27" s="100">
        <v>2023</v>
      </c>
      <c r="H27" s="96">
        <f>H26+I26</f>
        <v>759.52219760435185</v>
      </c>
      <c r="I27" s="96">
        <f>H27*B8</f>
        <v>30.380887904174074</v>
      </c>
      <c r="J27" s="96">
        <f>SUM(I24:I26)</f>
        <v>84.309729604351986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789.90308550852592</v>
      </c>
      <c r="I28" s="96">
        <f>H28*B8</f>
        <v>31.596123420341037</v>
      </c>
      <c r="J28" s="96">
        <f>SUM(I24:I27)</f>
        <v>114.69061750852606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821.49920892886701</v>
      </c>
      <c r="I29" s="96"/>
      <c r="J29" s="96">
        <f>SUM(I24:I28)</f>
        <v>146.28674092886709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3 ans :</v>
      </c>
      <c r="G30" s="112"/>
      <c r="H30" s="113"/>
      <c r="I30" s="114">
        <f>IF(B6=6,J29,IF(B6=5,J28,IF(B6=4,J27,IF(B6=3,J26,IF(B6=3,J25,IF(B6=2,J25))))))</f>
        <v>55.097337388799986</v>
      </c>
      <c r="J30" s="91"/>
    </row>
    <row r="31" spans="1:16">
      <c r="A31" s="115" t="str">
        <f>"PRIX par maintenance lissée sur "&amp;B6&amp;" ans :"</f>
        <v>PRIX par maintenance lissée sur 3 ans :</v>
      </c>
      <c r="B31" s="116">
        <f>B27</f>
        <v>693.57824712959984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hyperlinks>
    <hyperlink ref="A10" r:id="rId1" location="/article/S00gMjEwQTAwMDNBMjk=/cross/Q0sgMjA3Ni0x/crossMake/Q09NUEFJUi1IT0xNQU4=" display="https://portal.hifi-filter.com/ - /article/S00gMjEwQTAwMDNBMjk=/cross/Q0sgMjA3Ni0x/crossMake/Q09NUEFJUi1IT0xNQU4="/>
    <hyperlink ref="A11" r:id="rId2" location="/article/T1YgNjA3Mw==/cross/MTA1MzM1NzQ=/crossMake/REVNQUc=" display="https://portal.hifi-filter.com/ - /article/T1YgNjA3Mw==/cross/MTA1MzM1NzQ=/crossMake/REVNQUc="/>
  </hyperlinks>
  <pageMargins left="0.25" right="0.25" top="0.75" bottom="0.75" header="0.3" footer="0.3"/>
  <pageSetup paperSize="9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2020-09-14T09:34:14Z</dcterms:modified>
</cp:coreProperties>
</file>