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48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30" i="1"/>
  <c r="B29"/>
  <c r="A31"/>
  <c r="F30"/>
  <c r="A25"/>
  <c r="I20"/>
  <c r="E20"/>
  <c r="I19"/>
  <c r="E19"/>
  <c r="E18"/>
  <c r="I18" s="1"/>
  <c r="I17"/>
  <c r="E17"/>
  <c r="E16"/>
  <c r="I16" s="1"/>
  <c r="I15"/>
  <c r="E15"/>
  <c r="I14"/>
  <c r="E14"/>
  <c r="E13"/>
  <c r="I13" s="1"/>
  <c r="E12"/>
  <c r="I12" s="1"/>
  <c r="I11"/>
  <c r="E11"/>
  <c r="E10"/>
  <c r="I10" s="1"/>
  <c r="C8"/>
  <c r="J21" l="1"/>
  <c r="H24" s="1"/>
  <c r="I24" l="1"/>
  <c r="H25" s="1"/>
  <c r="I25" l="1"/>
  <c r="J26" s="1"/>
  <c r="J25"/>
  <c r="H26" l="1"/>
  <c r="I26" s="1"/>
  <c r="H27" l="1"/>
  <c r="I27" s="1"/>
  <c r="H28" s="1"/>
  <c r="J27"/>
  <c r="I28" l="1"/>
  <c r="H29" s="1"/>
  <c r="J28"/>
  <c r="J29" l="1"/>
  <c r="B25" l="1"/>
  <c r="B27" s="1"/>
  <c r="I30"/>
  <c r="B31" l="1"/>
</calcChain>
</file>

<file path=xl/sharedStrings.xml><?xml version="1.0" encoding="utf-8"?>
<sst xmlns="http://schemas.openxmlformats.org/spreadsheetml/2006/main" count="29" uniqueCount="29">
  <si>
    <t>Prix d'achat des Kits/Huile/MO</t>
  </si>
  <si>
    <t>Tx Marge</t>
  </si>
  <si>
    <t>Prix Vente</t>
  </si>
  <si>
    <t>Nbre de Maintenance /an</t>
  </si>
  <si>
    <t>Nbre d'années du contrat</t>
  </si>
  <si>
    <t>Coût annuel</t>
  </si>
  <si>
    <t>Entrée Nom CLIENT: ===&gt;</t>
  </si>
  <si>
    <t>MMD</t>
  </si>
  <si>
    <t>Entrée Marque ===&gt;</t>
  </si>
  <si>
    <t>COMPAIR</t>
  </si>
  <si>
    <t>Entrée Type Comp ===&gt;</t>
  </si>
  <si>
    <t>L23-L29RS</t>
  </si>
  <si>
    <t>Entrée Nombre d'Heure/an ===&gt;</t>
  </si>
  <si>
    <t>Entrée Nbre Année Contrat ===&gt;</t>
  </si>
  <si>
    <t>Entrée taux annuel % forme "0,020"===&gt;</t>
  </si>
  <si>
    <t>COM CK4122-2-RS</t>
  </si>
  <si>
    <t>com CK8122-1</t>
  </si>
  <si>
    <t>COM SCWOBG2-20</t>
  </si>
  <si>
    <t>Courroies</t>
  </si>
  <si>
    <t xml:space="preserve">MO+DPL </t>
  </si>
  <si>
    <t>BEA700RB</t>
  </si>
  <si>
    <t>BEA700RA</t>
  </si>
  <si>
    <t>Owa 14</t>
  </si>
  <si>
    <t>recyclage</t>
  </si>
  <si>
    <t>imprev</t>
  </si>
  <si>
    <t xml:space="preserve">PRIX par maintenance </t>
  </si>
  <si>
    <t>Entrée Nbre Maint total contrat ===&gt;</t>
  </si>
  <si>
    <t>MARGE MOYENNE</t>
  </si>
  <si>
    <t>MARGE EN %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</si>
</sst>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5" borderId="1" xfId="0" applyFont="1" applyFill="1" applyBorder="1"/>
    <xf numFmtId="0" fontId="2" fillId="0" borderId="1" xfId="0" applyFont="1" applyBorder="1"/>
    <xf numFmtId="164" fontId="1" fillId="6" borderId="1" xfId="0" applyNumberFormat="1" applyFont="1" applyFill="1" applyBorder="1" applyAlignment="1">
      <alignment horizontal="center"/>
    </xf>
    <xf numFmtId="10" fontId="1" fillId="7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2" fontId="1" fillId="0" borderId="1" xfId="0" applyNumberFormat="1" applyFont="1" applyBorder="1"/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/>
    <xf numFmtId="0" fontId="1" fillId="6" borderId="1" xfId="0" applyFont="1" applyFill="1" applyBorder="1"/>
    <xf numFmtId="2" fontId="1" fillId="4" borderId="1" xfId="0" applyNumberFormat="1" applyFont="1" applyFill="1" applyBorder="1"/>
    <xf numFmtId="2" fontId="1" fillId="0" borderId="1" xfId="0" applyNumberFormat="1" applyFont="1" applyBorder="1" applyAlignment="1">
      <alignment horizontal="center"/>
    </xf>
    <xf numFmtId="2" fontId="1" fillId="5" borderId="1" xfId="0" applyNumberFormat="1" applyFont="1" applyFill="1" applyBorder="1"/>
    <xf numFmtId="2" fontId="1" fillId="8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2" borderId="1" xfId="0" applyNumberFormat="1" applyFont="1" applyFill="1" applyBorder="1"/>
    <xf numFmtId="0" fontId="1" fillId="9" borderId="1" xfId="0" applyFont="1" applyFill="1" applyBorder="1"/>
    <xf numFmtId="2" fontId="1" fillId="9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A34" sqref="A34"/>
    </sheetView>
  </sheetViews>
  <sheetFormatPr baseColWidth="10" defaultRowHeight="15"/>
  <cols>
    <col min="1" max="1" width="33.42578125" bestFit="1" customWidth="1"/>
  </cols>
  <sheetData>
    <row r="1" spans="1:10" ht="51">
      <c r="A1" s="1"/>
      <c r="B1" s="1"/>
      <c r="C1" s="2" t="s">
        <v>0</v>
      </c>
      <c r="D1" s="3" t="s">
        <v>1</v>
      </c>
      <c r="E1" s="4" t="s">
        <v>2</v>
      </c>
      <c r="F1" s="5" t="s">
        <v>3</v>
      </c>
      <c r="G1" s="6" t="s">
        <v>4</v>
      </c>
      <c r="H1" s="7"/>
      <c r="I1" s="6" t="s">
        <v>5</v>
      </c>
      <c r="J1" s="1"/>
    </row>
    <row r="2" spans="1:10">
      <c r="A2" s="8" t="s">
        <v>6</v>
      </c>
      <c r="B2" s="9" t="s">
        <v>7</v>
      </c>
      <c r="C2" s="1"/>
      <c r="D2" s="10"/>
      <c r="E2" s="10"/>
      <c r="F2" s="1"/>
      <c r="G2" s="1"/>
      <c r="H2" s="1"/>
      <c r="I2" s="7"/>
      <c r="J2" s="7"/>
    </row>
    <row r="3" spans="1:10">
      <c r="A3" s="8" t="s">
        <v>8</v>
      </c>
      <c r="B3" s="9" t="s">
        <v>9</v>
      </c>
      <c r="C3" s="1"/>
      <c r="D3" s="1"/>
      <c r="E3" s="1"/>
      <c r="F3" s="1"/>
      <c r="G3" s="1"/>
      <c r="H3" s="1"/>
      <c r="I3" s="1"/>
      <c r="J3" s="7"/>
    </row>
    <row r="4" spans="1:10">
      <c r="A4" s="8" t="s">
        <v>10</v>
      </c>
      <c r="B4" s="9" t="s">
        <v>11</v>
      </c>
      <c r="C4" s="11"/>
      <c r="D4" s="11"/>
      <c r="E4" s="11"/>
      <c r="F4" s="11"/>
      <c r="G4" s="7"/>
      <c r="H4" s="7"/>
      <c r="I4" s="7"/>
      <c r="J4" s="7"/>
    </row>
    <row r="5" spans="1:10">
      <c r="A5" s="8" t="s">
        <v>12</v>
      </c>
      <c r="B5" s="9">
        <v>6000</v>
      </c>
      <c r="C5" s="11"/>
      <c r="D5" s="11"/>
      <c r="E5" s="11"/>
      <c r="F5" s="11"/>
      <c r="G5" s="7"/>
      <c r="H5" s="7"/>
      <c r="I5" s="7"/>
      <c r="J5" s="7"/>
    </row>
    <row r="6" spans="1:10">
      <c r="A6" s="8" t="s">
        <v>13</v>
      </c>
      <c r="B6" s="9">
        <v>6</v>
      </c>
      <c r="C6" s="11"/>
      <c r="D6" s="11"/>
      <c r="E6" s="11"/>
      <c r="F6" s="7"/>
      <c r="G6" s="7"/>
      <c r="H6" s="7"/>
      <c r="I6" s="7"/>
      <c r="J6" s="7"/>
    </row>
    <row r="7" spans="1:10">
      <c r="A7" s="8" t="s">
        <v>26</v>
      </c>
      <c r="B7" s="9">
        <v>9</v>
      </c>
      <c r="C7" s="1"/>
      <c r="D7" s="1"/>
      <c r="E7" s="1"/>
      <c r="F7" s="1"/>
      <c r="G7" s="1"/>
      <c r="H7" s="1"/>
      <c r="I7" s="1"/>
      <c r="J7" s="7"/>
    </row>
    <row r="8" spans="1:10">
      <c r="A8" s="12" t="s">
        <v>14</v>
      </c>
      <c r="B8" s="13">
        <v>3.5000000000000003E-2</v>
      </c>
      <c r="C8" s="14">
        <f>B8</f>
        <v>3.5000000000000003E-2</v>
      </c>
      <c r="D8" s="1"/>
      <c r="E8" s="1"/>
      <c r="F8" s="1"/>
      <c r="G8" s="1"/>
      <c r="H8" s="1"/>
      <c r="I8" s="1"/>
      <c r="J8" s="7"/>
    </row>
    <row r="9" spans="1:10">
      <c r="A9" s="15"/>
      <c r="B9" s="7"/>
      <c r="C9" s="1"/>
      <c r="D9" s="1"/>
      <c r="E9" s="1"/>
      <c r="F9" s="1"/>
      <c r="G9" s="1"/>
      <c r="H9" s="1"/>
      <c r="I9" s="1"/>
      <c r="J9" s="7"/>
    </row>
    <row r="10" spans="1:10">
      <c r="A10" s="15" t="s">
        <v>15</v>
      </c>
      <c r="B10" s="7"/>
      <c r="C10" s="16">
        <v>612</v>
      </c>
      <c r="D10" s="9">
        <v>1.5</v>
      </c>
      <c r="E10" s="17">
        <f>C10*D10</f>
        <v>918</v>
      </c>
      <c r="F10" s="18">
        <v>1.5</v>
      </c>
      <c r="G10" s="7"/>
      <c r="H10" s="7"/>
      <c r="I10" s="19">
        <f t="shared" ref="I10:I20" si="0">E10*F10</f>
        <v>1377</v>
      </c>
      <c r="J10" s="7"/>
    </row>
    <row r="11" spans="1:10">
      <c r="A11" s="15" t="s">
        <v>16</v>
      </c>
      <c r="B11" s="7"/>
      <c r="C11" s="16">
        <v>257</v>
      </c>
      <c r="D11" s="9">
        <v>1.5</v>
      </c>
      <c r="E11" s="17">
        <f t="shared" ref="E11:E20" si="1">C11*D11</f>
        <v>385.5</v>
      </c>
      <c r="F11" s="18">
        <v>0.75</v>
      </c>
      <c r="G11" s="7"/>
      <c r="H11" s="7"/>
      <c r="I11" s="19">
        <f t="shared" si="0"/>
        <v>289.125</v>
      </c>
      <c r="J11" s="7"/>
    </row>
    <row r="12" spans="1:10">
      <c r="A12" s="15" t="s">
        <v>17</v>
      </c>
      <c r="B12" s="7"/>
      <c r="C12" s="16">
        <v>128.83000000000001</v>
      </c>
      <c r="D12" s="9">
        <v>1.66</v>
      </c>
      <c r="E12" s="17">
        <f t="shared" si="1"/>
        <v>213.8578</v>
      </c>
      <c r="F12" s="18">
        <v>1.5</v>
      </c>
      <c r="G12" s="7"/>
      <c r="H12" s="7"/>
      <c r="I12" s="19">
        <f t="shared" si="0"/>
        <v>320.7867</v>
      </c>
      <c r="J12" s="7"/>
    </row>
    <row r="13" spans="1:10">
      <c r="A13" s="15" t="s">
        <v>18</v>
      </c>
      <c r="B13" s="7"/>
      <c r="C13" s="16"/>
      <c r="D13" s="9">
        <v>1.66</v>
      </c>
      <c r="E13" s="17">
        <f t="shared" si="1"/>
        <v>0</v>
      </c>
      <c r="F13" s="18"/>
      <c r="G13" s="7"/>
      <c r="H13" s="7"/>
      <c r="I13" s="19">
        <f t="shared" si="0"/>
        <v>0</v>
      </c>
      <c r="J13" s="7"/>
    </row>
    <row r="14" spans="1:10">
      <c r="A14" s="15" t="s">
        <v>19</v>
      </c>
      <c r="B14" s="7"/>
      <c r="C14" s="16">
        <v>350</v>
      </c>
      <c r="D14" s="9">
        <v>1.33</v>
      </c>
      <c r="E14" s="17">
        <f t="shared" si="1"/>
        <v>465.5</v>
      </c>
      <c r="F14" s="18">
        <v>1.5</v>
      </c>
      <c r="G14" s="7"/>
      <c r="H14" s="7"/>
      <c r="I14" s="19">
        <f t="shared" si="0"/>
        <v>698.25</v>
      </c>
      <c r="J14" s="7"/>
    </row>
    <row r="15" spans="1:10">
      <c r="A15" s="15"/>
      <c r="B15" s="7"/>
      <c r="C15" s="16">
        <v>0</v>
      </c>
      <c r="D15" s="9">
        <v>0</v>
      </c>
      <c r="E15" s="17">
        <f t="shared" si="1"/>
        <v>0</v>
      </c>
      <c r="F15" s="18">
        <v>0</v>
      </c>
      <c r="G15" s="7"/>
      <c r="H15" s="7"/>
      <c r="I15" s="19">
        <f t="shared" si="0"/>
        <v>0</v>
      </c>
      <c r="J15" s="7"/>
    </row>
    <row r="16" spans="1:10">
      <c r="A16" s="15" t="s">
        <v>20</v>
      </c>
      <c r="B16" s="7"/>
      <c r="C16" s="16">
        <v>97.25</v>
      </c>
      <c r="D16" s="9">
        <v>1.66</v>
      </c>
      <c r="E16" s="17">
        <f t="shared" si="1"/>
        <v>161.435</v>
      </c>
      <c r="F16" s="18">
        <v>1.5</v>
      </c>
      <c r="G16" s="7"/>
      <c r="H16" s="7"/>
      <c r="I16" s="19">
        <f t="shared" si="0"/>
        <v>242.1525</v>
      </c>
      <c r="J16" s="7"/>
    </row>
    <row r="17" spans="1:13">
      <c r="A17" s="20" t="s">
        <v>21</v>
      </c>
      <c r="B17" s="7"/>
      <c r="C17" s="16">
        <v>97.25</v>
      </c>
      <c r="D17" s="9">
        <v>1.66</v>
      </c>
      <c r="E17" s="17">
        <f t="shared" si="1"/>
        <v>161.435</v>
      </c>
      <c r="F17" s="18">
        <v>1.5</v>
      </c>
      <c r="G17" s="7"/>
      <c r="H17" s="7"/>
      <c r="I17" s="19">
        <f t="shared" si="0"/>
        <v>242.1525</v>
      </c>
      <c r="J17" s="7"/>
    </row>
    <row r="18" spans="1:13">
      <c r="A18" s="15" t="s">
        <v>22</v>
      </c>
      <c r="B18" s="7"/>
      <c r="C18" s="16">
        <v>122.76</v>
      </c>
      <c r="D18" s="9">
        <v>1.66</v>
      </c>
      <c r="E18" s="17">
        <f t="shared" si="1"/>
        <v>203.7816</v>
      </c>
      <c r="F18" s="18">
        <v>1.5</v>
      </c>
      <c r="G18" s="7"/>
      <c r="H18" s="7"/>
      <c r="I18" s="19">
        <f t="shared" si="0"/>
        <v>305.67239999999998</v>
      </c>
      <c r="J18" s="7"/>
    </row>
    <row r="19" spans="1:13">
      <c r="A19" s="15" t="s">
        <v>23</v>
      </c>
      <c r="B19" s="7"/>
      <c r="C19" s="16">
        <v>8</v>
      </c>
      <c r="D19" s="9">
        <v>1.66</v>
      </c>
      <c r="E19" s="17">
        <f t="shared" si="1"/>
        <v>13.28</v>
      </c>
      <c r="F19" s="18">
        <v>1.5</v>
      </c>
      <c r="G19" s="7"/>
      <c r="H19" s="7"/>
      <c r="I19" s="19">
        <f t="shared" si="0"/>
        <v>19.919999999999998</v>
      </c>
      <c r="J19" s="7"/>
    </row>
    <row r="20" spans="1:13">
      <c r="A20" s="15" t="s">
        <v>24</v>
      </c>
      <c r="B20" s="7"/>
      <c r="C20" s="16">
        <v>250</v>
      </c>
      <c r="D20" s="9">
        <v>1.5</v>
      </c>
      <c r="E20" s="17">
        <f t="shared" si="1"/>
        <v>375</v>
      </c>
      <c r="F20" s="18">
        <v>1</v>
      </c>
      <c r="G20" s="7"/>
      <c r="H20" s="7"/>
      <c r="I20" s="7">
        <f t="shared" si="0"/>
        <v>375</v>
      </c>
      <c r="J20" s="7"/>
    </row>
    <row r="21" spans="1:13">
      <c r="A21" s="15"/>
      <c r="B21" s="7"/>
      <c r="C21" s="21"/>
      <c r="D21" s="22"/>
      <c r="E21" s="23"/>
      <c r="F21" s="11"/>
      <c r="G21" s="7"/>
      <c r="H21" s="19"/>
      <c r="I21" s="1"/>
      <c r="J21" s="19">
        <f>SUM(I10:I21)</f>
        <v>3870.0591000000004</v>
      </c>
      <c r="M21" s="33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7"/>
    </row>
    <row r="23" spans="1:13">
      <c r="A23" s="7"/>
      <c r="B23" s="7"/>
      <c r="C23" s="1"/>
      <c r="D23" s="1"/>
      <c r="E23" s="7"/>
      <c r="F23" s="1"/>
      <c r="G23" s="1"/>
      <c r="H23" s="1"/>
      <c r="I23" s="1"/>
      <c r="J23" s="1"/>
    </row>
    <row r="24" spans="1:13">
      <c r="A24" s="1"/>
      <c r="B24" s="1"/>
      <c r="C24" s="1"/>
      <c r="D24" s="1"/>
      <c r="E24" s="7"/>
      <c r="F24" s="7"/>
      <c r="G24" s="15">
        <v>2020</v>
      </c>
      <c r="H24" s="19">
        <f>J21</f>
        <v>3870.0591000000004</v>
      </c>
      <c r="I24" s="19">
        <f>H24*B8</f>
        <v>135.45206850000002</v>
      </c>
      <c r="J24" s="7"/>
    </row>
    <row r="25" spans="1:13">
      <c r="A25" s="34" t="str">
        <f>"Augmentation en "&amp;B6&amp;" ans "</f>
        <v xml:space="preserve">Augmentation en 6 ans </v>
      </c>
      <c r="B25" s="24">
        <f>IF(B6=6,J29,IF(B6=5,J28,IF(B6=4,J27,IF(B6=3,J26,IF(B6=3,J25,IF(B6=2,J25))))))</f>
        <v>726.35709511407026</v>
      </c>
      <c r="C25" s="1"/>
      <c r="D25" s="25"/>
      <c r="E25" s="7"/>
      <c r="F25" s="15">
        <v>2</v>
      </c>
      <c r="G25" s="15">
        <v>2021</v>
      </c>
      <c r="H25" s="19">
        <f>H24+I24</f>
        <v>4005.5111685000006</v>
      </c>
      <c r="I25" s="19">
        <f>H25*B8</f>
        <v>140.19289089750004</v>
      </c>
      <c r="J25" s="19">
        <f>SUM(I24)</f>
        <v>135.45206850000002</v>
      </c>
    </row>
    <row r="26" spans="1:13">
      <c r="A26" s="34"/>
      <c r="B26" s="15"/>
      <c r="C26" s="25"/>
      <c r="D26" s="25"/>
      <c r="E26" s="7"/>
      <c r="F26" s="15">
        <v>3</v>
      </c>
      <c r="G26" s="15">
        <v>2022</v>
      </c>
      <c r="H26" s="19">
        <f>H25+I25</f>
        <v>4145.7040593975007</v>
      </c>
      <c r="I26" s="19">
        <f>H26*B8</f>
        <v>145.09964207891255</v>
      </c>
      <c r="J26" s="19">
        <f>SUM(I24:I25)</f>
        <v>275.64495939750009</v>
      </c>
    </row>
    <row r="27" spans="1:13">
      <c r="A27" s="34" t="s">
        <v>25</v>
      </c>
      <c r="B27" s="26">
        <f>(((J21*B6)+B25)/B7)</f>
        <v>2660.7457439015639</v>
      </c>
      <c r="C27" s="7"/>
      <c r="D27" s="7"/>
      <c r="E27" s="7"/>
      <c r="F27" s="15">
        <v>4</v>
      </c>
      <c r="G27" s="15">
        <v>2023</v>
      </c>
      <c r="H27" s="19">
        <f>H26+I26</f>
        <v>4290.8037014764132</v>
      </c>
      <c r="I27" s="19">
        <f>H27*B8</f>
        <v>150.17812955167449</v>
      </c>
      <c r="J27" s="19">
        <f>SUM(I24:I26)</f>
        <v>420.74460147641264</v>
      </c>
    </row>
    <row r="28" spans="1:13">
      <c r="A28" s="34"/>
      <c r="B28" s="7"/>
      <c r="C28" s="11"/>
      <c r="D28" s="7"/>
      <c r="E28" s="7"/>
      <c r="F28" s="15">
        <v>5</v>
      </c>
      <c r="G28" s="15">
        <v>2024</v>
      </c>
      <c r="H28" s="19">
        <f>H27+I27</f>
        <v>4440.981831028088</v>
      </c>
      <c r="I28" s="19">
        <f>H28*B8</f>
        <v>155.43436408598311</v>
      </c>
      <c r="J28" s="19">
        <f>SUM(I24:I27)</f>
        <v>570.92273102808713</v>
      </c>
    </row>
    <row r="29" spans="1:13">
      <c r="A29" s="34" t="s">
        <v>27</v>
      </c>
      <c r="B29" s="19">
        <f>(SUM(E10:E20))-(SUM(C10:C21))</f>
        <v>974.6994000000002</v>
      </c>
      <c r="C29" s="7"/>
      <c r="D29" s="7"/>
      <c r="E29" s="7"/>
      <c r="F29" s="15">
        <v>6</v>
      </c>
      <c r="G29" s="15">
        <v>2025</v>
      </c>
      <c r="H29" s="19">
        <f>H28+I28</f>
        <v>4596.4161951140713</v>
      </c>
      <c r="I29" s="19"/>
      <c r="J29" s="19">
        <f>SUM(I24:I28)</f>
        <v>726.35709511407026</v>
      </c>
    </row>
    <row r="30" spans="1:13">
      <c r="A30" s="34" t="s">
        <v>28</v>
      </c>
      <c r="B30" s="19">
        <f>(SUM(E10:E21))/(SUM(C10:C22))</f>
        <v>1.506840241486358</v>
      </c>
      <c r="C30" s="7"/>
      <c r="D30" s="7"/>
      <c r="E30" s="7"/>
      <c r="F30" s="27" t="str">
        <f>"Somme d'augmentation sur "&amp;B6&amp;" ans :"</f>
        <v>Somme d'augmentation sur 6 ans :</v>
      </c>
      <c r="G30" s="27"/>
      <c r="H30" s="28"/>
      <c r="I30" s="29">
        <f>IF(B6=6,J29,IF(B6=5,J28,IF(B6=4,J27,IF(B6=3,J26,IF(B6=3,J25,IF(B6=2,J25))))))</f>
        <v>726.35709511407026</v>
      </c>
      <c r="J30" s="7"/>
    </row>
    <row r="31" spans="1:13">
      <c r="A31" s="30" t="str">
        <f>"PRIX par maintenance lissée sur "&amp;B6&amp;" ans :"</f>
        <v>PRIX par maintenance lissée sur 6 ans :</v>
      </c>
      <c r="B31" s="31">
        <f>B27</f>
        <v>2660.7457439015639</v>
      </c>
      <c r="C31" s="7"/>
      <c r="D31" s="1"/>
      <c r="E31" s="1"/>
      <c r="F31" s="1"/>
      <c r="G31" s="1"/>
      <c r="H31" s="32"/>
      <c r="I31" s="1"/>
      <c r="J31" s="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SFACS</cp:lastModifiedBy>
  <dcterms:created xsi:type="dcterms:W3CDTF">2020-06-22T07:49:43Z</dcterms:created>
  <dcterms:modified xsi:type="dcterms:W3CDTF">2020-06-22T09:25:48Z</dcterms:modified>
</cp:coreProperties>
</file>