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B7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1" i="15" l="1"/>
  <c r="B27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<sst xmlns="http://schemas.openxmlformats.org/spreadsheetml/2006/main" count="2585" uniqueCount="299">
  <si>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</si>
  <si>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</si>
  <si>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</si>
  <si>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</si>
  <si>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</si>
  <si>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</si>
  <si>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</si>
  <si>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</si>
  <si>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</si>
  <si>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</si>
  <si>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</si>
  <si>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</si>
  <si>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</si>
  <si>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</si>
  <si>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</si>
  <si>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</si>
  <si>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</si>
  <si>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</si>
  <si>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</si>
  <si>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</si>
  <si>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</si>
  <si>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</si>
  <si>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</si>
  <si>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</si>
  <si>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</si>
  <si>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</si>
  <si>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</si>
  <si>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</si>
  <si>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</si>
  <si>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</si>
  <si>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</si>
  <si>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</si>
  <si>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</si>
  <si>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</si>
  <si>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</si>
  <si>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</si>
  <si>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</si>
  <si>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</si>
  <si>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</si>
  <si>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</si>
  <si>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</si>
  <si>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</si>
  <si>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</si>
  <si>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</si>
  <si>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</si>
  <si>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</si>
  <si>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</si>
  <si>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</si>
  <si>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</si>
  <si>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</si>
  <si>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</si>
  <si>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</si>
  <si>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</si>
  <si>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</si>
  <si>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</si>
  <si>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</si>
  <si>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</si>
  <si>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</si>
  <si>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</si>
  <si>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</si>
  <si>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</si>
  <si>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</si>
  <si>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</si>
  <si>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</si>
  <si>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</si>
  <si>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</si>
  <si>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</si>
  <si>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</si>
  <si>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</si>
  <si>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</si>
  <si>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</si>
  <si>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</si>
  <si>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</si>
  <si>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</si>
  <si>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</si>
  <si>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</si>
  <si>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</si>
  <si>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</si>
  <si>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</si>
  <si>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</si>
  <si>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</si>
  <si>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</si>
  <si>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</si>
  <si>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</si>
  <si>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</si>
  <si>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</si>
  <si>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</si>
  <si>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</si>
  <si>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</si>
  <si>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</si>
  <si>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</si>
  <si>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</si>
  <si>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</si>
  <si>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</si>
  <si>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</si>
  <si>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</si>
  <si>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</si>
  <si>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</si>
  <si>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</si>
  <si>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</si>
  <si>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</si>
  <si>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</si>
  <si>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</si>
  <si>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</si>
  <si>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</si>
  <si>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</si>
  <si>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</si>
  <si>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</si>
  <si>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</si>
  <si>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</si>
  <si>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</si>
  <si>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</si>
  <si>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</si>
  <si>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</si>
  <si>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</si>
  <si>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</si>
  <si>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</si>
  <si>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</si>
  <si>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</si>
  <si>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</si>
  <si>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</si>
  <si>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</si>
  <si>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</si>
  <si>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</si>
  <si>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</si>
  <si>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</si>
  <si>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</si>
  <si>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</si>
  <si>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</si>
  <si>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</si>
  <si>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</si>
  <si>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</si>
  <si>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</si>
  <si>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</si>
  <si>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</si>
  <si>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</si>
  <si>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</si>
  <si>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</si>
  <si>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</si>
  <si>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</si>
  <si>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</si>
  <si>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</si>
  <si>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</si>
  <si>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</si>
  <si>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</si>
  <si>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</si>
  <si>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</si>
  <si>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</si>
  <si>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</si>
  <si>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</si>
  <si>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</si>
  <si>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</si>
  <si>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</si>
  <si>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</si>
  <si>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</si>
  <si>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</si>
  <si>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</si>
  <si>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</si>
  <si>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</si>
  <si>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</si>
  <si>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</si>
  <si>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</si>
  <si>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</si>
  <si>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</si>
  <si>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</si>
  <si>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</si>
  <si>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</si>
  <si>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</si>
  <si>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</si>
  <si>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</si>
  <si>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</si>
  <si>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</si>
  <si>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</si>
  <si>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</si>
  <si>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</si>
  <si>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</si>
  <si>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</si>
  <si>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</si>
  <si>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</si>
  <si>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</si>
  <si>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</si>
  <si>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</si>
  <si>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</si>
  <si>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</si>
  <si>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</si>
  <si>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</si>
  <si>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</si>
  <si>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</si>
  <si>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</si>
  <si>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</si>
  <si>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</si>
  <si>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</si>
  <si>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</si>
  <si>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</si>
  <si>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</si>
  <si>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</si>
  <si>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</si>
  <si>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</si>
  <si>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</si>
  <si>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</si>
  <si>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</si>
  <si>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</si>
  <si>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</si>
  <si>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</si>
  <si>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</si>
  <si>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</si>
  <si>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</si>
  <si>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</si>
  <si>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</si>
  <si>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</si>
  <si>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</si>
  <si>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</si>
  <si>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</si>
  <si>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</si>
  <si>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</si>
  <si>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</si>
  <si>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</si>
  <si>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</si>
  <si>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</si>
  <si>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</si>
  <si>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</si>
  <si>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</si>
  <si>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</si>
  <si>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</si>
  <si>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</si>
  <si>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</si>
  <si>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</si>
  <si>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</si>
  <si>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</si>
  <si>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</si>
  <si>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</si>
  <si>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</si>
  <si>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</si>
  <si>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</si>
  <si>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</si>
  <si>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</si>
  <si>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</si>
  <si>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</si>
  <si>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</si>
  <si>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</si>
  <si>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</si>
  <si>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</si>
  <si>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</si>
  <si>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</si>
  <si>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</si>
  <si>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</si>
  <si>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</si>
  <si>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</si>
  <si>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</si>
  <si>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</si>
  <si>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</si>
  <si>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</si>
  <si>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</si>
  <si>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</si>
  <si>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</si>
  <si>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</si>
  <si>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</si>
  <si>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</si>
  <si>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</si>
  <si>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</si>
  <si>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</si>
  <si>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</si>
  <si>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</si>
  <si>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</si>
  <si>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</si>
  <si>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</si>
  <si>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</si>
  <si>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</si>
  <si>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</si>
  <si>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</si>
  <si>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</si>
  <si>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</si>
  <si>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</si>
  <si>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</si>
  <si>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</si>
  <si>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</si>
  <si>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</si>
  <si>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</si>
  <si>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</si>
  <si>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</si>
  <si>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</si>
  <si>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</si>
  <si>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</si>
  <si>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</si>
  <si>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</si>
  <si>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</si>
  <si>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</si>
  <si>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</si>
  <si>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</si>
  <si>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</si>
  <si>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SEBM</t>
  </si>
  <si>
    <t>ROLLAIR</t>
  </si>
  <si>
    <t>RLR</t>
  </si>
  <si>
    <t>h5A003</t>
  </si>
  <si>
    <t>a5a001</t>
  </si>
  <si>
    <t>s1p002k</t>
  </si>
  <si>
    <t>xpz1250</t>
  </si>
  <si>
    <t>huile</t>
  </si>
  <si>
    <t>vr46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</si>
</sst>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C15" sqref="C15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288</v>
      </c>
      <c r="B2" s="107" t="s">
        <v>290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284</v>
      </c>
      <c r="B3" s="107" t="s">
        <v>291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283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285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286</v>
      </c>
      <c r="B6" s="107">
        <v>6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287</v>
      </c>
      <c r="B7" s="107">
        <f>IF(B5=2000,1,IF(B5=4000,2,IF(B5=6000,3,IF(B5=8000,4))))</f>
        <v>1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289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/>
      <c r="C10" s="109">
        <v>11.47</v>
      </c>
      <c r="D10" s="107">
        <v>2</v>
      </c>
      <c r="E10" s="110">
        <f>C10*D10</f>
        <v>22.94</v>
      </c>
      <c r="F10" s="97">
        <v>1</v>
      </c>
      <c r="G10" s="91"/>
      <c r="H10" s="91"/>
      <c r="I10" s="96">
        <f t="shared" ref="I10:I19" si="0">E10*F10</f>
        <v>22.94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294</v>
      </c>
      <c r="B11" s="91"/>
      <c r="C11" s="109">
        <v>18.88</v>
      </c>
      <c r="D11" s="107">
        <v>2</v>
      </c>
      <c r="E11" s="110">
        <f t="shared" ref="E11:E19" si="1">C11*D11</f>
        <v>37.76</v>
      </c>
      <c r="F11" s="97">
        <v>1</v>
      </c>
      <c r="G11" s="91"/>
      <c r="H11" s="91"/>
      <c r="I11" s="96">
        <f t="shared" si="0"/>
        <v>37.76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295</v>
      </c>
      <c r="B12" s="91"/>
      <c r="C12" s="109">
        <v>53.33</v>
      </c>
      <c r="D12" s="107">
        <v>2</v>
      </c>
      <c r="E12" s="110">
        <f t="shared" si="1"/>
        <v>106.66</v>
      </c>
      <c r="F12" s="97">
        <v>1</v>
      </c>
      <c r="G12" s="91"/>
      <c r="H12" s="91"/>
      <c r="I12" s="96">
        <f t="shared" si="0"/>
        <v>106.66</v>
      </c>
      <c r="J12" s="91"/>
      <c r="L12" s="5"/>
    </row>
    <row r="13" spans="1:16" ht="15" customHeight="1">
      <c r="A13" s="100" t="s">
        <v>278</v>
      </c>
      <c r="B13" s="91" t="s">
        <v>296</v>
      </c>
      <c r="C13" s="109">
        <v>25.74</v>
      </c>
      <c r="D13" s="107">
        <v>2</v>
      </c>
      <c r="E13" s="110">
        <f t="shared" si="1"/>
        <v>51.48</v>
      </c>
      <c r="F13" s="97">
        <v>1</v>
      </c>
      <c r="G13" s="91"/>
      <c r="H13" s="91"/>
      <c r="I13" s="96">
        <f t="shared" si="0"/>
        <v>51.48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310</v>
      </c>
      <c r="D14" s="107">
        <v>1.3</v>
      </c>
      <c r="E14" s="110">
        <f t="shared" si="1"/>
        <v>403</v>
      </c>
      <c r="F14" s="97">
        <v>1</v>
      </c>
      <c r="G14" s="91"/>
      <c r="H14" s="91"/>
      <c r="I14" s="96">
        <f t="shared" si="0"/>
        <v>403</v>
      </c>
      <c r="J14" s="91"/>
    </row>
    <row r="15" spans="1:16" ht="15" customHeight="1">
      <c r="A15" s="100"/>
      <c r="B15" s="91"/>
      <c r="C15" s="109"/>
      <c r="D15" s="107">
        <v>1.67</v>
      </c>
      <c r="E15" s="110">
        <f t="shared" si="1"/>
        <v>0</v>
      </c>
      <c r="F15" s="97">
        <v>0</v>
      </c>
      <c r="G15" s="91"/>
      <c r="H15" s="91"/>
      <c r="I15" s="96">
        <f t="shared" si="0"/>
        <v>0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297</v>
      </c>
      <c r="B16" s="91" t="s">
        <v>298</v>
      </c>
      <c r="C16" s="109">
        <v>53.75</v>
      </c>
      <c r="D16" s="107">
        <v>2</v>
      </c>
      <c r="E16" s="110">
        <f t="shared" si="1"/>
        <v>107.5</v>
      </c>
      <c r="F16" s="97">
        <v>1</v>
      </c>
      <c r="G16" s="91"/>
      <c r="H16" s="91"/>
      <c r="I16" s="96">
        <f t="shared" si="0"/>
        <v>107.5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/>
      <c r="B17" s="91"/>
      <c r="C17" s="109"/>
      <c r="D17" s="107">
        <v>0</v>
      </c>
      <c r="E17" s="110">
        <f t="shared" si="1"/>
        <v>0</v>
      </c>
      <c r="F17" s="97">
        <v>1</v>
      </c>
      <c r="G17" s="91"/>
      <c r="H17" s="91"/>
      <c r="I17" s="96">
        <f t="shared" si="0"/>
        <v>0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/>
      <c r="B18" s="91"/>
      <c r="C18" s="109"/>
      <c r="D18" s="107">
        <v>1.67</v>
      </c>
      <c r="E18" s="110">
        <f t="shared" si="1"/>
        <v>0</v>
      </c>
      <c r="F18" s="97">
        <v>0</v>
      </c>
      <c r="G18" s="91"/>
      <c r="H18" s="91"/>
      <c r="I18" s="96">
        <f t="shared" si="0"/>
        <v>0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1.67</v>
      </c>
      <c r="E19" s="110">
        <f t="shared" si="1"/>
        <v>13.36</v>
      </c>
      <c r="F19" s="97">
        <v>1</v>
      </c>
      <c r="G19" s="91"/>
      <c r="H19" s="91"/>
      <c r="I19" s="96">
        <f t="shared" si="0"/>
        <v>13.36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742.7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742.7</v>
      </c>
      <c r="I24" s="96">
        <f>H24*B8</f>
        <v>29.708000000000002</v>
      </c>
      <c r="J24" s="91"/>
    </row>
    <row r="25" spans="1:16">
      <c r="A25" s="91" t="str">
        <f>"Augmentation en "&amp;B6&amp;" ans "</f>
        <v xml:space="preserve">Augmentation en 6 ans </v>
      </c>
      <c r="B25" s="102">
        <f>IF(B6=6,J29,IF(B6=5,J28,IF(B6=4,J27,IF(B6=3,J26,IF(B6=3,J25,IF(B6=2,J25))))))</f>
        <v>160.90811061248002</v>
      </c>
      <c r="C25" s="83"/>
      <c r="D25" s="101"/>
      <c r="E25" s="91"/>
      <c r="F25" s="100">
        <v>2</v>
      </c>
      <c r="G25" s="100">
        <v>2021</v>
      </c>
      <c r="H25" s="96">
        <f>H24+I24</f>
        <v>772.40800000000002</v>
      </c>
      <c r="I25" s="96">
        <f>H25*B8</f>
        <v>30.896320000000003</v>
      </c>
      <c r="J25" s="96">
        <f>SUM(I24)</f>
        <v>29.708000000000002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803.30431999999996</v>
      </c>
      <c r="I26" s="96">
        <f>H26*B8</f>
        <v>32.132172799999999</v>
      </c>
      <c r="J26" s="96">
        <f>SUM(I24:I25)</f>
        <v>60.604320000000001</v>
      </c>
    </row>
    <row r="27" spans="1:16">
      <c r="A27" s="91" t="s">
        <v>280</v>
      </c>
      <c r="B27" s="103">
        <f>(J21)+(B25/B6)</f>
        <v>769.51801843541341</v>
      </c>
      <c r="C27" s="91"/>
      <c r="D27" s="91"/>
      <c r="E27" s="91"/>
      <c r="F27" s="100">
        <v>4</v>
      </c>
      <c r="G27" s="100">
        <v>2023</v>
      </c>
      <c r="H27" s="96">
        <f>H26+I26</f>
        <v>835.4364928</v>
      </c>
      <c r="I27" s="96">
        <f>H27*B8</f>
        <v>33.417459712000003</v>
      </c>
      <c r="J27" s="96">
        <f>SUM(I24:I26)</f>
        <v>92.736492800000008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868.85395251199998</v>
      </c>
      <c r="I28" s="96">
        <f>H28*B8</f>
        <v>34.754158100479998</v>
      </c>
      <c r="J28" s="96">
        <f>SUM(I24:I27)</f>
        <v>126.15395251200002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903.60811061248</v>
      </c>
      <c r="I29" s="96"/>
      <c r="J29" s="96">
        <f>SUM(I24:I28)</f>
        <v>160.90811061248002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6 ans :</v>
      </c>
      <c r="G30" s="112"/>
      <c r="H30" s="113"/>
      <c r="I30" s="114">
        <f>IF(B6=6,J29,IF(B6=5,J28,IF(B6=4,J27,IF(B6=3,J26,IF(B6=3,J25,IF(B6=2,J25))))))</f>
        <v>160.90811061248002</v>
      </c>
      <c r="J30" s="91"/>
    </row>
    <row r="31" spans="1:16">
      <c r="A31" s="115" t="str">
        <f>"PRIX par maintenance lissée sur "&amp;B6&amp;" ans :"</f>
        <v>PRIX par maintenance lissée sur 6 ans :</v>
      </c>
      <c r="B31" s="116">
        <f>B27</f>
        <v>769.51801843541341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2020-07-30T14:33:15Z</dcterms:modified>
</cp:coreProperties>
</file>