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20115" windowHeight="11055" activeTab="1"/>
  </bookViews>
  <sheets>
    <sheet name="bon de commande" sheetId="1" r:id="rId1"/>
    <sheet name="STOCK REEL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G31" i="2"/>
  <c r="G54"/>
  <c r="G48"/>
  <c r="G49"/>
  <c r="G50"/>
  <c r="G51"/>
  <c r="G52"/>
  <c r="G53"/>
  <c r="G47"/>
  <c r="F48"/>
  <c r="F49"/>
  <c r="F51"/>
  <c r="F52"/>
  <c r="F53"/>
  <c r="F47"/>
  <c r="D48"/>
  <c r="D49"/>
  <c r="D50"/>
  <c r="D51"/>
  <c r="D52"/>
  <c r="D53"/>
  <c r="D47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2"/>
  <c r="J9"/>
  <c r="K9" s="1"/>
  <c r="G9"/>
  <c r="D9"/>
  <c r="H9"/>
  <c r="J3"/>
  <c r="J6"/>
  <c r="J8"/>
  <c r="K8" s="1"/>
  <c r="J10"/>
  <c r="J20"/>
  <c r="J23"/>
  <c r="J24"/>
  <c r="J27"/>
  <c r="J30"/>
  <c r="J31"/>
  <c r="J33"/>
  <c r="K33" s="1"/>
  <c r="J34"/>
  <c r="J35"/>
  <c r="J37"/>
  <c r="J38"/>
  <c r="J39"/>
  <c r="J40"/>
  <c r="J42"/>
  <c r="J43"/>
  <c r="J2"/>
  <c r="D3"/>
  <c r="H3" s="1"/>
  <c r="D4"/>
  <c r="H4" s="1"/>
  <c r="D5"/>
  <c r="H5" s="1"/>
  <c r="D6"/>
  <c r="K6" s="1"/>
  <c r="D7"/>
  <c r="H7" s="1"/>
  <c r="D8"/>
  <c r="H8" s="1"/>
  <c r="D10"/>
  <c r="H10" s="1"/>
  <c r="D11"/>
  <c r="H11" s="1"/>
  <c r="D12"/>
  <c r="H12" s="1"/>
  <c r="D13"/>
  <c r="D14"/>
  <c r="H14" s="1"/>
  <c r="D15"/>
  <c r="H15" s="1"/>
  <c r="D16"/>
  <c r="H16" s="1"/>
  <c r="D17"/>
  <c r="H17" s="1"/>
  <c r="D18"/>
  <c r="H18" s="1"/>
  <c r="D19"/>
  <c r="D20"/>
  <c r="H20" s="1"/>
  <c r="D21"/>
  <c r="H21" s="1"/>
  <c r="D22"/>
  <c r="H22" s="1"/>
  <c r="D23"/>
  <c r="K23" s="1"/>
  <c r="D24"/>
  <c r="H24" s="1"/>
  <c r="D25"/>
  <c r="H25" s="1"/>
  <c r="D26"/>
  <c r="H26" s="1"/>
  <c r="D27"/>
  <c r="H27" s="1"/>
  <c r="D28"/>
  <c r="D29"/>
  <c r="H29" s="1"/>
  <c r="D30"/>
  <c r="H30" s="1"/>
  <c r="D31"/>
  <c r="D32"/>
  <c r="H32" s="1"/>
  <c r="D33"/>
  <c r="G33" s="1"/>
  <c r="D34"/>
  <c r="H34" s="1"/>
  <c r="D35"/>
  <c r="G35" s="1"/>
  <c r="D36"/>
  <c r="D37"/>
  <c r="G37" s="1"/>
  <c r="D38"/>
  <c r="H38" s="1"/>
  <c r="D39"/>
  <c r="D40"/>
  <c r="G40" s="1"/>
  <c r="D41"/>
  <c r="D42"/>
  <c r="H42" s="1"/>
  <c r="D43"/>
  <c r="H43" s="1"/>
  <c r="D2"/>
  <c r="H2" s="1"/>
  <c r="H31"/>
  <c r="G6"/>
  <c r="G38"/>
  <c r="F21"/>
  <c r="J21" s="1"/>
  <c r="K21" s="1"/>
  <c r="F22"/>
  <c r="J22" s="1"/>
  <c r="F24"/>
  <c r="F25"/>
  <c r="J25" s="1"/>
  <c r="K25" s="1"/>
  <c r="F26"/>
  <c r="J26" s="1"/>
  <c r="F28"/>
  <c r="J28" s="1"/>
  <c r="F29"/>
  <c r="J29" s="1"/>
  <c r="K29" s="1"/>
  <c r="F32"/>
  <c r="J32" s="1"/>
  <c r="F36"/>
  <c r="J36" s="1"/>
  <c r="F41"/>
  <c r="J41" s="1"/>
  <c r="K41" s="1"/>
  <c r="F4"/>
  <c r="J4" s="1"/>
  <c r="F5"/>
  <c r="J5" s="1"/>
  <c r="F7"/>
  <c r="J7" s="1"/>
  <c r="K7" s="1"/>
  <c r="F11"/>
  <c r="J11" s="1"/>
  <c r="F12"/>
  <c r="J12" s="1"/>
  <c r="F13"/>
  <c r="J13" s="1"/>
  <c r="K13" s="1"/>
  <c r="F14"/>
  <c r="J14" s="1"/>
  <c r="F15"/>
  <c r="J15" s="1"/>
  <c r="F16"/>
  <c r="J16" s="1"/>
  <c r="F17"/>
  <c r="J17" s="1"/>
  <c r="K17" s="1"/>
  <c r="F18"/>
  <c r="J18" s="1"/>
  <c r="F19"/>
  <c r="J19" s="1"/>
  <c r="G23" l="1"/>
  <c r="G29"/>
  <c r="K37"/>
  <c r="K39"/>
  <c r="K19"/>
  <c r="K15"/>
  <c r="G39"/>
  <c r="G30"/>
  <c r="G25"/>
  <c r="G11"/>
  <c r="H35"/>
  <c r="H19"/>
  <c r="G36"/>
  <c r="G28"/>
  <c r="K42"/>
  <c r="K38"/>
  <c r="K34"/>
  <c r="K30"/>
  <c r="K26"/>
  <c r="K22"/>
  <c r="K18"/>
  <c r="K14"/>
  <c r="K10"/>
  <c r="G24"/>
  <c r="G42"/>
  <c r="G34"/>
  <c r="G26"/>
  <c r="G15"/>
  <c r="H39"/>
  <c r="H23"/>
  <c r="H6"/>
  <c r="G41"/>
  <c r="G13"/>
  <c r="K43"/>
  <c r="K35"/>
  <c r="K31"/>
  <c r="K27"/>
  <c r="K11"/>
  <c r="K5"/>
  <c r="G43"/>
  <c r="G27"/>
  <c r="G19"/>
  <c r="K2"/>
  <c r="K40"/>
  <c r="K36"/>
  <c r="K32"/>
  <c r="K28"/>
  <c r="K24"/>
  <c r="K20"/>
  <c r="K16"/>
  <c r="K12"/>
  <c r="K3"/>
  <c r="K44" s="1"/>
  <c r="K4"/>
  <c r="G16"/>
  <c r="G7"/>
  <c r="H40"/>
  <c r="H28"/>
  <c r="G32"/>
  <c r="H41"/>
  <c r="H13"/>
  <c r="G20"/>
  <c r="G12"/>
  <c r="G3"/>
  <c r="H36"/>
  <c r="G21"/>
  <c r="G17"/>
  <c r="G8"/>
  <c r="G4"/>
  <c r="H37"/>
  <c r="H33"/>
  <c r="G22"/>
  <c r="G18"/>
  <c r="G14"/>
  <c r="G10"/>
  <c r="G5"/>
  <c r="G2"/>
  <c r="H44" l="1"/>
  <c r="G44"/>
</calcChain>
</file>

<file path=xl/sharedStrings.xml><?xml version="1.0" encoding="utf-8"?>
<sst xmlns="http://schemas.openxmlformats.org/spreadsheetml/2006/main" count="85" uniqueCount="81">
  <si>
    <t>ck2100-1</t>
  </si>
  <si>
    <t>ck4100-252-rs</t>
  </si>
  <si>
    <t>km457</t>
  </si>
  <si>
    <t>km51</t>
  </si>
  <si>
    <t>ck2076-1</t>
  </si>
  <si>
    <t>ck2175-1</t>
  </si>
  <si>
    <t>ck4076-335-rs</t>
  </si>
  <si>
    <t>ko457e</t>
  </si>
  <si>
    <t>a10525274</t>
  </si>
  <si>
    <t>ck4100-1</t>
  </si>
  <si>
    <t>a10533574</t>
  </si>
  <si>
    <t>ck2140-1</t>
  </si>
  <si>
    <t>ck4140-1-rs</t>
  </si>
  <si>
    <t>ck2300-1-vs</t>
  </si>
  <si>
    <t>ck4300-1-vs</t>
  </si>
  <si>
    <t>a13010174</t>
  </si>
  <si>
    <t>km457e</t>
  </si>
  <si>
    <t>ck2301-1-vs</t>
  </si>
  <si>
    <t>Prix tarif</t>
  </si>
  <si>
    <t>Quantité a cder</t>
  </si>
  <si>
    <t>TOTAL</t>
  </si>
  <si>
    <t>inclus</t>
  </si>
  <si>
    <t>référence</t>
  </si>
  <si>
    <t>ck4175-2</t>
  </si>
  <si>
    <t>ck2110-1</t>
  </si>
  <si>
    <t>ck2004-2</t>
  </si>
  <si>
    <t>ck2055-1</t>
  </si>
  <si>
    <t>a19001674</t>
  </si>
  <si>
    <t>a11220774</t>
  </si>
  <si>
    <t xml:space="preserve">ko457 </t>
  </si>
  <si>
    <t>kt457e</t>
  </si>
  <si>
    <t>kt52</t>
  </si>
  <si>
    <t>km52</t>
  </si>
  <si>
    <t>km1122e</t>
  </si>
  <si>
    <t>ko1122e</t>
  </si>
  <si>
    <t xml:space="preserve">ck4140-1 </t>
  </si>
  <si>
    <t>ck4175-1</t>
  </si>
  <si>
    <t>Quantité en stock</t>
  </si>
  <si>
    <t>Prix remisé UNITAIRE</t>
  </si>
  <si>
    <t xml:space="preserve">Quantité besoin </t>
  </si>
  <si>
    <t xml:space="preserve">Jusqu'au mois </t>
  </si>
  <si>
    <t>SEPTEMBRE</t>
  </si>
  <si>
    <t>ck2230-1</t>
  </si>
  <si>
    <t>ck4230-1-rs</t>
  </si>
  <si>
    <t>ck2302-1-ka</t>
  </si>
  <si>
    <t>(Société Fluides Air Comprimé Services)</t>
  </si>
  <si>
    <t>S.AR.L  au capital de 8000,00€</t>
  </si>
  <si>
    <t>Siret 518702998 00023  R.C.S de Romans sur Isère</t>
  </si>
  <si>
    <t>Fr : 86518702998</t>
  </si>
  <si>
    <t xml:space="preserve">Adresse de Livraison : SFACS Industrie           </t>
  </si>
  <si>
    <t xml:space="preserve">Quartier les Meuilles    </t>
  </si>
  <si>
    <t xml:space="preserve">( Locaux EURL EDR ) </t>
  </si>
  <si>
    <t>26350 MONTRIGAUD</t>
  </si>
  <si>
    <t>COMPAIR</t>
  </si>
  <si>
    <t>70 avenue albert einstein</t>
  </si>
  <si>
    <t>za du chateau d'eau</t>
  </si>
  <si>
    <t>bp 50061</t>
  </si>
  <si>
    <t>77551 moissy cramayel cedex</t>
  </si>
  <si>
    <t xml:space="preserve">Cordialement, </t>
  </si>
  <si>
    <t xml:space="preserve"> L'équipe de SFACS Industrie</t>
  </si>
  <si>
    <t>Date de commande : 12/10/2015</t>
  </si>
  <si>
    <t xml:space="preserve">OBJET: PROMOTION OCTOBRE 2015 -  Accord règlement en 3 fois sans frais </t>
  </si>
  <si>
    <t>ck4175-2-rs</t>
  </si>
  <si>
    <t xml:space="preserve">ck4230-1 </t>
  </si>
  <si>
    <t>ck4055-335</t>
  </si>
  <si>
    <t>ck4122-2-rs</t>
  </si>
  <si>
    <t>Total HT € :  €</t>
  </si>
  <si>
    <t>TVA 20 % :  €</t>
  </si>
  <si>
    <t>BON DE COMMANDE N° : MB15</t>
  </si>
  <si>
    <t>TOTAL TTC € :  €</t>
  </si>
  <si>
    <t>pré commande de septembre</t>
  </si>
  <si>
    <t>commande d'octobre 2015</t>
  </si>
  <si>
    <t>a19001874</t>
  </si>
  <si>
    <t>ck8076-2</t>
  </si>
  <si>
    <t>ck8100-2</t>
  </si>
  <si>
    <t>ck8122-1</t>
  </si>
  <si>
    <t>ck8140-2</t>
  </si>
  <si>
    <t>ck8140-1</t>
  </si>
  <si>
    <t>ck8175-1</t>
  </si>
  <si>
    <t>ck8230-1</t>
  </si>
  <si>
    <t>ref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</si>
</sst>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4">
    <font>
      <sz val="10"/>
      <name val="Arial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indexed="17"/>
      <name val="Arial"/>
      <family val="2"/>
    </font>
    <font>
      <sz val="8"/>
      <color indexed="46"/>
      <name val="Arial"/>
      <family val="2"/>
    </font>
    <font>
      <sz val="10"/>
      <color theme="3"/>
      <name val="Arial"/>
      <family val="2"/>
    </font>
    <font>
      <sz val="8"/>
      <color theme="3"/>
      <name val="Arial"/>
      <family val="2"/>
    </font>
    <font>
      <b/>
      <sz val="10"/>
      <color theme="3"/>
      <name val="Arial"/>
      <family val="2"/>
    </font>
    <font>
      <b/>
      <sz val="10"/>
      <color theme="4"/>
      <name val="Arial"/>
      <family val="2"/>
    </font>
    <font>
      <b/>
      <u/>
      <sz val="10"/>
      <color theme="3"/>
      <name val="Arial"/>
      <family val="2"/>
    </font>
    <font>
      <b/>
      <sz val="8"/>
      <color theme="3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2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0" xfId="0" applyFont="1"/>
    <xf numFmtId="0" fontId="3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/>
    <xf numFmtId="164" fontId="12" fillId="0" borderId="5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800100</xdr:colOff>
      <xdr:row>2</xdr:row>
      <xdr:rowOff>28575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62225" cy="419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opLeftCell="A19" workbookViewId="0">
      <selection activeCell="B47" sqref="B47"/>
    </sheetView>
  </sheetViews>
  <sheetFormatPr baseColWidth="10" defaultRowHeight="12.75"/>
  <cols>
    <col min="1" max="1" width="26.42578125" style="16" customWidth="1"/>
    <col min="2" max="2" width="16.5703125" style="19" customWidth="1"/>
    <col min="3" max="3" width="17.5703125" style="19" customWidth="1"/>
    <col min="4" max="4" width="14.42578125" style="19" customWidth="1"/>
    <col min="5" max="5" width="16.5703125" style="18" customWidth="1"/>
    <col min="6" max="6" width="13.42578125" style="16" customWidth="1"/>
    <col min="7" max="7" width="13.5703125" style="20" customWidth="1"/>
    <col min="8" max="16384" width="11.42578125" style="16"/>
  </cols>
  <sheetData>
    <row r="1" spans="1:7" ht="18" customHeight="1">
      <c r="B1" s="16"/>
      <c r="C1" s="16"/>
      <c r="D1" s="16"/>
      <c r="E1" s="16"/>
      <c r="G1" s="16"/>
    </row>
    <row r="2" spans="1:7">
      <c r="B2" s="16"/>
      <c r="C2" s="16"/>
      <c r="D2" s="16"/>
      <c r="E2" s="16"/>
      <c r="G2" s="16"/>
    </row>
    <row r="3" spans="1:7">
      <c r="A3" s="17" t="s">
        <v>45</v>
      </c>
      <c r="B3" s="16"/>
      <c r="C3" s="16"/>
      <c r="D3" s="16"/>
      <c r="E3" s="16"/>
      <c r="G3" s="16"/>
    </row>
    <row r="4" spans="1:7">
      <c r="A4" s="17" t="s">
        <v>46</v>
      </c>
      <c r="B4" s="16"/>
      <c r="C4" s="16"/>
      <c r="D4" s="16"/>
      <c r="E4" s="16"/>
      <c r="G4" s="16"/>
    </row>
    <row r="5" spans="1:7">
      <c r="A5" s="17" t="s">
        <v>47</v>
      </c>
      <c r="B5" s="16"/>
      <c r="C5" s="16"/>
      <c r="D5" s="16"/>
      <c r="E5" s="16"/>
      <c r="G5" s="16"/>
    </row>
    <row r="6" spans="1:7">
      <c r="A6" s="17" t="s">
        <v>48</v>
      </c>
      <c r="B6" s="16"/>
      <c r="C6" s="16"/>
      <c r="D6" s="16"/>
      <c r="E6" s="16"/>
      <c r="G6" s="16"/>
    </row>
    <row r="7" spans="1:7">
      <c r="B7" s="16"/>
      <c r="C7" s="16"/>
      <c r="D7" s="16"/>
      <c r="E7" s="16"/>
      <c r="G7" s="16"/>
    </row>
    <row r="8" spans="1:7">
      <c r="B8" s="16"/>
      <c r="C8" s="16"/>
      <c r="D8" s="16"/>
      <c r="E8" s="16"/>
      <c r="G8" s="16"/>
    </row>
    <row r="9" spans="1:7">
      <c r="A9" s="22" t="s">
        <v>68</v>
      </c>
      <c r="B9" s="16"/>
      <c r="C9" s="16"/>
      <c r="D9" s="16"/>
      <c r="E9" s="16"/>
      <c r="G9" s="16"/>
    </row>
    <row r="10" spans="1:7">
      <c r="B10" s="16"/>
      <c r="C10" s="16"/>
      <c r="D10" s="16"/>
      <c r="E10" s="16"/>
      <c r="G10" s="16"/>
    </row>
    <row r="11" spans="1:7">
      <c r="A11" s="16" t="s">
        <v>60</v>
      </c>
      <c r="B11" s="16"/>
      <c r="C11" s="16"/>
      <c r="D11" s="16"/>
      <c r="E11" s="16"/>
      <c r="G11" s="16"/>
    </row>
    <row r="12" spans="1:7">
      <c r="B12" s="16"/>
      <c r="C12" s="16"/>
      <c r="D12" s="16"/>
      <c r="E12" s="16"/>
      <c r="G12" s="16"/>
    </row>
    <row r="13" spans="1:7">
      <c r="A13" s="16" t="s">
        <v>49</v>
      </c>
      <c r="B13" s="16"/>
      <c r="C13" s="16"/>
      <c r="D13" s="16"/>
      <c r="E13" s="16"/>
      <c r="G13" s="16"/>
    </row>
    <row r="14" spans="1:7">
      <c r="A14" s="16" t="s">
        <v>50</v>
      </c>
      <c r="B14" s="16"/>
      <c r="C14" s="16"/>
      <c r="D14" s="16"/>
      <c r="G14" s="16"/>
    </row>
    <row r="15" spans="1:7">
      <c r="A15" s="16" t="s">
        <v>51</v>
      </c>
      <c r="B15" s="16"/>
      <c r="C15" s="21" t="s">
        <v>53</v>
      </c>
      <c r="D15" s="16"/>
      <c r="G15" s="16"/>
    </row>
    <row r="16" spans="1:7">
      <c r="A16" s="16" t="s">
        <v>52</v>
      </c>
      <c r="B16" s="16"/>
      <c r="C16" s="16" t="s">
        <v>54</v>
      </c>
      <c r="D16" s="16"/>
      <c r="G16" s="16"/>
    </row>
    <row r="17" spans="1:7">
      <c r="B17" s="16"/>
      <c r="C17" s="16" t="s">
        <v>55</v>
      </c>
      <c r="D17" s="16"/>
      <c r="E17" s="16"/>
      <c r="G17" s="16"/>
    </row>
    <row r="18" spans="1:7">
      <c r="B18" s="16"/>
      <c r="C18" s="16" t="s">
        <v>56</v>
      </c>
      <c r="D18" s="16"/>
      <c r="E18" s="16"/>
      <c r="G18" s="16"/>
    </row>
    <row r="19" spans="1:7">
      <c r="B19" s="16"/>
      <c r="C19" s="16" t="s">
        <v>57</v>
      </c>
      <c r="D19" s="16"/>
      <c r="E19" s="16"/>
      <c r="G19" s="16"/>
    </row>
    <row r="20" spans="1:7">
      <c r="B20" s="16"/>
      <c r="C20" s="16"/>
      <c r="D20" s="16"/>
      <c r="E20" s="16"/>
      <c r="G20" s="16"/>
    </row>
    <row r="21" spans="1:7" s="21" customFormat="1">
      <c r="A21" s="23" t="s">
        <v>61</v>
      </c>
    </row>
    <row r="22" spans="1:7">
      <c r="B22" s="16"/>
      <c r="C22" s="16"/>
      <c r="D22" s="16"/>
      <c r="E22" s="16"/>
      <c r="G22" s="16"/>
    </row>
    <row r="23" spans="1:7">
      <c r="A23" s="24" t="s">
        <v>22</v>
      </c>
      <c r="B23" s="24" t="s">
        <v>38</v>
      </c>
      <c r="C23" s="24" t="s">
        <v>19</v>
      </c>
      <c r="D23" s="24" t="s">
        <v>20</v>
      </c>
      <c r="E23" s="16"/>
      <c r="G23" s="16"/>
    </row>
    <row r="24" spans="1:7">
      <c r="A24" s="25"/>
      <c r="B24" s="26"/>
      <c r="C24" s="25"/>
      <c r="D24" s="25"/>
    </row>
    <row r="25" spans="1:7">
      <c r="A25" s="25"/>
      <c r="B25" s="26"/>
      <c r="C25" s="25"/>
      <c r="D25" s="25"/>
    </row>
    <row r="26" spans="1:7">
      <c r="A26" s="25"/>
      <c r="B26" s="26"/>
      <c r="C26" s="25"/>
      <c r="D26" s="25"/>
    </row>
    <row r="27" spans="1:7">
      <c r="A27" s="25"/>
      <c r="B27" s="26"/>
      <c r="C27" s="25"/>
      <c r="D27" s="25"/>
    </row>
    <row r="28" spans="1:7">
      <c r="A28" s="25"/>
      <c r="B28" s="26"/>
      <c r="C28" s="25"/>
      <c r="D28" s="25"/>
    </row>
    <row r="29" spans="1:7">
      <c r="A29" s="25"/>
      <c r="B29" s="26"/>
      <c r="C29" s="25"/>
      <c r="D29" s="25"/>
    </row>
    <row r="30" spans="1:7">
      <c r="A30" s="25"/>
      <c r="B30" s="26"/>
      <c r="C30" s="25"/>
      <c r="D30" s="25"/>
    </row>
    <row r="31" spans="1:7">
      <c r="A31" s="25"/>
      <c r="B31" s="26"/>
      <c r="C31" s="25"/>
      <c r="D31" s="25"/>
    </row>
    <row r="32" spans="1:7">
      <c r="A32" s="25"/>
      <c r="B32" s="26"/>
      <c r="C32" s="25"/>
      <c r="D32" s="25"/>
    </row>
    <row r="33" spans="1:7">
      <c r="A33" s="25"/>
      <c r="B33" s="26"/>
      <c r="C33" s="25"/>
      <c r="D33" s="25"/>
    </row>
    <row r="34" spans="1:7">
      <c r="A34" s="25"/>
      <c r="B34" s="26"/>
      <c r="C34" s="25"/>
      <c r="D34" s="25"/>
    </row>
    <row r="35" spans="1:7">
      <c r="A35" s="25"/>
      <c r="B35" s="26"/>
      <c r="C35" s="25"/>
      <c r="D35" s="25"/>
    </row>
    <row r="36" spans="1:7">
      <c r="A36" s="25"/>
      <c r="B36" s="26"/>
      <c r="C36" s="25"/>
      <c r="D36" s="26"/>
      <c r="E36" s="16"/>
      <c r="G36" s="16"/>
    </row>
    <row r="37" spans="1:7">
      <c r="A37" s="25"/>
      <c r="B37" s="26"/>
      <c r="C37" s="25"/>
      <c r="D37" s="26"/>
      <c r="E37" s="16"/>
      <c r="G37" s="16"/>
    </row>
    <row r="38" spans="1:7">
      <c r="A38" s="25"/>
      <c r="B38" s="26"/>
      <c r="C38" s="25"/>
      <c r="D38" s="26"/>
      <c r="E38" s="16"/>
      <c r="G38" s="16"/>
    </row>
    <row r="39" spans="1:7">
      <c r="A39" s="25"/>
      <c r="B39" s="26"/>
      <c r="C39" s="25"/>
      <c r="D39" s="26"/>
      <c r="E39" s="16"/>
      <c r="G39" s="16"/>
    </row>
    <row r="40" spans="1:7">
      <c r="A40" s="25"/>
      <c r="B40" s="26"/>
      <c r="C40" s="25"/>
      <c r="D40" s="26"/>
      <c r="E40" s="16"/>
      <c r="G40" s="16"/>
    </row>
    <row r="44" spans="1:7">
      <c r="B44" s="27" t="s">
        <v>66</v>
      </c>
    </row>
    <row r="45" spans="1:7">
      <c r="B45" s="27" t="s">
        <v>67</v>
      </c>
    </row>
    <row r="46" spans="1:7">
      <c r="B46" s="27" t="s">
        <v>69</v>
      </c>
    </row>
    <row r="50" spans="2:2">
      <c r="B50" s="27" t="s">
        <v>58</v>
      </c>
    </row>
    <row r="51" spans="2:2">
      <c r="B51" s="27" t="s">
        <v>59</v>
      </c>
    </row>
  </sheetData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8"/>
  <sheetViews>
    <sheetView tabSelected="1" workbookViewId="0">
      <selection activeCell="J34" sqref="J34"/>
    </sheetView>
  </sheetViews>
  <sheetFormatPr baseColWidth="10" defaultRowHeight="11.25"/>
  <cols>
    <col min="1" max="1" width="15.85546875" style="8" customWidth="1"/>
    <col min="2" max="2" width="13.140625" style="8" customWidth="1"/>
    <col min="3" max="3" width="12.140625" style="9" customWidth="1"/>
    <col min="4" max="4" width="17.140625" style="8" customWidth="1"/>
    <col min="5" max="5" width="14.7109375" style="8" customWidth="1"/>
    <col min="6" max="6" width="12.85546875" style="8" customWidth="1"/>
    <col min="7" max="7" width="10.7109375" style="4" customWidth="1"/>
    <col min="8" max="8" width="9.5703125" style="4" customWidth="1"/>
    <col min="9" max="9" width="7.140625" style="4" customWidth="1"/>
    <col min="10" max="10" width="8" style="4" customWidth="1"/>
    <col min="11" max="11" width="9" style="4" customWidth="1"/>
    <col min="12" max="12" width="11" style="4" customWidth="1"/>
    <col min="13" max="16384" width="11.42578125" style="4"/>
  </cols>
  <sheetData>
    <row r="1" spans="1:12">
      <c r="A1" s="1" t="s">
        <v>22</v>
      </c>
      <c r="B1" s="1" t="s">
        <v>37</v>
      </c>
      <c r="C1" s="2" t="s">
        <v>18</v>
      </c>
      <c r="D1" s="1" t="s">
        <v>38</v>
      </c>
      <c r="E1" s="3" t="s">
        <v>39</v>
      </c>
      <c r="F1" s="3" t="s">
        <v>19</v>
      </c>
      <c r="G1" s="1" t="s">
        <v>20</v>
      </c>
      <c r="H1" s="39" t="s">
        <v>70</v>
      </c>
      <c r="I1" s="39"/>
      <c r="J1" s="40" t="s">
        <v>71</v>
      </c>
      <c r="K1" s="41"/>
      <c r="L1" s="1" t="s">
        <v>80</v>
      </c>
    </row>
    <row r="2" spans="1:12" ht="11.25" customHeight="1">
      <c r="A2" s="5">
        <v>11323374</v>
      </c>
      <c r="B2" s="5">
        <v>3</v>
      </c>
      <c r="C2" s="6">
        <v>114.6</v>
      </c>
      <c r="D2" s="7">
        <f>C2*0.4</f>
        <v>45.84</v>
      </c>
      <c r="E2" s="5">
        <v>0</v>
      </c>
      <c r="F2" s="5">
        <v>0</v>
      </c>
      <c r="G2" s="6">
        <f>F2*D2</f>
        <v>0</v>
      </c>
      <c r="H2" s="29">
        <f>D2*I2</f>
        <v>0</v>
      </c>
      <c r="I2" s="29"/>
      <c r="J2" s="29">
        <f>F2-I2</f>
        <v>0</v>
      </c>
      <c r="K2" s="6">
        <f>D2*J2</f>
        <v>0</v>
      </c>
      <c r="L2" s="29">
        <f>A2</f>
        <v>11323374</v>
      </c>
    </row>
    <row r="3" spans="1:12">
      <c r="A3" s="5">
        <v>100009925</v>
      </c>
      <c r="B3" s="5">
        <v>3</v>
      </c>
      <c r="C3" s="6">
        <v>214.8</v>
      </c>
      <c r="D3" s="7">
        <f t="shared" ref="D3:D43" si="0">C3*0.4</f>
        <v>85.920000000000016</v>
      </c>
      <c r="E3" s="5">
        <v>0</v>
      </c>
      <c r="F3" s="5">
        <v>0</v>
      </c>
      <c r="G3" s="6">
        <f t="shared" ref="G3:G43" si="1">F3*D3</f>
        <v>0</v>
      </c>
      <c r="H3" s="29">
        <f t="shared" ref="H3:H43" si="2">D3*I3</f>
        <v>0</v>
      </c>
      <c r="I3" s="29"/>
      <c r="J3" s="29">
        <f t="shared" ref="J3:J43" si="3">F3-I3</f>
        <v>0</v>
      </c>
      <c r="K3" s="6">
        <f t="shared" ref="K3:K43" si="4">D3*J3</f>
        <v>0</v>
      </c>
      <c r="L3" s="29">
        <f t="shared" ref="L3:L43" si="5">A3</f>
        <v>100009925</v>
      </c>
    </row>
    <row r="4" spans="1:12">
      <c r="A4" s="5" t="s">
        <v>8</v>
      </c>
      <c r="B4" s="5">
        <v>3</v>
      </c>
      <c r="C4" s="6">
        <v>364.8</v>
      </c>
      <c r="D4" s="7">
        <f t="shared" si="0"/>
        <v>145.92000000000002</v>
      </c>
      <c r="E4" s="5">
        <v>28</v>
      </c>
      <c r="F4" s="5">
        <f t="shared" ref="F4:F19" si="6">E4-B4</f>
        <v>25</v>
      </c>
      <c r="G4" s="6">
        <f t="shared" si="1"/>
        <v>3648.0000000000005</v>
      </c>
      <c r="H4" s="29">
        <f t="shared" si="2"/>
        <v>1021.44</v>
      </c>
      <c r="I4" s="29">
        <v>7</v>
      </c>
      <c r="J4" s="29">
        <f t="shared" si="3"/>
        <v>18</v>
      </c>
      <c r="K4" s="6">
        <f t="shared" si="4"/>
        <v>2626.5600000000004</v>
      </c>
      <c r="L4" s="29" t="str">
        <f t="shared" si="5"/>
        <v>a10525274</v>
      </c>
    </row>
    <row r="5" spans="1:12">
      <c r="A5" s="5" t="s">
        <v>10</v>
      </c>
      <c r="B5" s="5">
        <v>7</v>
      </c>
      <c r="C5" s="6">
        <v>231.6</v>
      </c>
      <c r="D5" s="7">
        <f t="shared" si="0"/>
        <v>92.64</v>
      </c>
      <c r="E5" s="5">
        <v>39</v>
      </c>
      <c r="F5" s="5">
        <f t="shared" si="6"/>
        <v>32</v>
      </c>
      <c r="G5" s="6">
        <f t="shared" si="1"/>
        <v>2964.48</v>
      </c>
      <c r="H5" s="29">
        <f t="shared" si="2"/>
        <v>648.48</v>
      </c>
      <c r="I5" s="29">
        <v>7</v>
      </c>
      <c r="J5" s="29">
        <f t="shared" si="3"/>
        <v>25</v>
      </c>
      <c r="K5" s="6">
        <f t="shared" si="4"/>
        <v>2316</v>
      </c>
      <c r="L5" s="29" t="str">
        <f t="shared" si="5"/>
        <v>a10533574</v>
      </c>
    </row>
    <row r="6" spans="1:12">
      <c r="A6" s="5" t="s">
        <v>28</v>
      </c>
      <c r="B6" s="5">
        <v>2</v>
      </c>
      <c r="C6" s="6">
        <v>269.60000000000002</v>
      </c>
      <c r="D6" s="7">
        <f t="shared" si="0"/>
        <v>107.84000000000002</v>
      </c>
      <c r="E6" s="5">
        <v>0</v>
      </c>
      <c r="F6" s="5">
        <v>0</v>
      </c>
      <c r="G6" s="6">
        <f t="shared" si="1"/>
        <v>0</v>
      </c>
      <c r="H6" s="29">
        <f t="shared" si="2"/>
        <v>0</v>
      </c>
      <c r="I6" s="29"/>
      <c r="J6" s="29">
        <f t="shared" si="3"/>
        <v>0</v>
      </c>
      <c r="K6" s="6">
        <f t="shared" si="4"/>
        <v>0</v>
      </c>
      <c r="L6" s="29" t="str">
        <f t="shared" si="5"/>
        <v>a11220774</v>
      </c>
    </row>
    <row r="7" spans="1:12">
      <c r="A7" s="5" t="s">
        <v>15</v>
      </c>
      <c r="B7" s="5">
        <v>0</v>
      </c>
      <c r="C7" s="6">
        <v>283.66000000000003</v>
      </c>
      <c r="D7" s="7">
        <f t="shared" si="0"/>
        <v>113.46400000000001</v>
      </c>
      <c r="E7" s="5">
        <v>3</v>
      </c>
      <c r="F7" s="5">
        <f t="shared" si="6"/>
        <v>3</v>
      </c>
      <c r="G7" s="6">
        <f t="shared" si="1"/>
        <v>340.39200000000005</v>
      </c>
      <c r="H7" s="29">
        <f t="shared" si="2"/>
        <v>113.46400000000001</v>
      </c>
      <c r="I7" s="29">
        <v>1</v>
      </c>
      <c r="J7" s="29">
        <f t="shared" si="3"/>
        <v>2</v>
      </c>
      <c r="K7" s="6">
        <f t="shared" si="4"/>
        <v>226.92800000000003</v>
      </c>
      <c r="L7" s="29" t="str">
        <f t="shared" si="5"/>
        <v>a13010174</v>
      </c>
    </row>
    <row r="8" spans="1:12">
      <c r="A8" s="5" t="s">
        <v>27</v>
      </c>
      <c r="B8" s="5">
        <v>2</v>
      </c>
      <c r="C8" s="6">
        <v>990.62</v>
      </c>
      <c r="D8" s="7">
        <f t="shared" si="0"/>
        <v>396.24800000000005</v>
      </c>
      <c r="E8" s="5">
        <v>0</v>
      </c>
      <c r="F8" s="5">
        <v>0</v>
      </c>
      <c r="G8" s="6">
        <f t="shared" si="1"/>
        <v>0</v>
      </c>
      <c r="H8" s="29">
        <f t="shared" si="2"/>
        <v>0</v>
      </c>
      <c r="I8" s="29"/>
      <c r="J8" s="29">
        <f t="shared" si="3"/>
        <v>0</v>
      </c>
      <c r="K8" s="6">
        <f t="shared" si="4"/>
        <v>0</v>
      </c>
      <c r="L8" s="29" t="str">
        <f t="shared" si="5"/>
        <v>a19001674</v>
      </c>
    </row>
    <row r="9" spans="1:12">
      <c r="A9" s="28" t="s">
        <v>72</v>
      </c>
      <c r="B9" s="28">
        <v>0</v>
      </c>
      <c r="C9" s="6">
        <v>588.6</v>
      </c>
      <c r="D9" s="7">
        <f t="shared" si="0"/>
        <v>235.44000000000003</v>
      </c>
      <c r="E9" s="28">
        <v>2</v>
      </c>
      <c r="F9" s="28">
        <v>2</v>
      </c>
      <c r="G9" s="6">
        <f t="shared" si="1"/>
        <v>470.88000000000005</v>
      </c>
      <c r="H9" s="29">
        <f t="shared" si="2"/>
        <v>0</v>
      </c>
      <c r="I9" s="29">
        <v>0</v>
      </c>
      <c r="J9" s="29">
        <f t="shared" ref="J9" si="7">F9-I9</f>
        <v>2</v>
      </c>
      <c r="K9" s="6">
        <f t="shared" ref="K9" si="8">D9*J9</f>
        <v>470.88000000000005</v>
      </c>
      <c r="L9" s="29" t="str">
        <f t="shared" si="5"/>
        <v>a19001874</v>
      </c>
    </row>
    <row r="10" spans="1:12">
      <c r="A10" s="5" t="s">
        <v>25</v>
      </c>
      <c r="B10" s="5">
        <v>2</v>
      </c>
      <c r="C10" s="6">
        <v>323.14</v>
      </c>
      <c r="D10" s="7">
        <f t="shared" si="0"/>
        <v>129.256</v>
      </c>
      <c r="E10" s="5">
        <v>0</v>
      </c>
      <c r="F10" s="5">
        <v>0</v>
      </c>
      <c r="G10" s="6">
        <f t="shared" si="1"/>
        <v>0</v>
      </c>
      <c r="H10" s="29">
        <f t="shared" si="2"/>
        <v>0</v>
      </c>
      <c r="I10" s="29"/>
      <c r="J10" s="29">
        <f t="shared" si="3"/>
        <v>0</v>
      </c>
      <c r="K10" s="6">
        <f t="shared" si="4"/>
        <v>0</v>
      </c>
      <c r="L10" s="29" t="str">
        <f t="shared" si="5"/>
        <v>ck2004-2</v>
      </c>
    </row>
    <row r="11" spans="1:12">
      <c r="A11" s="5" t="s">
        <v>26</v>
      </c>
      <c r="B11" s="5">
        <v>2</v>
      </c>
      <c r="C11" s="6">
        <v>107.81</v>
      </c>
      <c r="D11" s="7">
        <f t="shared" si="0"/>
        <v>43.124000000000002</v>
      </c>
      <c r="E11" s="5">
        <v>5</v>
      </c>
      <c r="F11" s="5">
        <f t="shared" si="6"/>
        <v>3</v>
      </c>
      <c r="G11" s="6">
        <f t="shared" si="1"/>
        <v>129.37200000000001</v>
      </c>
      <c r="H11" s="29">
        <f t="shared" si="2"/>
        <v>0</v>
      </c>
      <c r="I11" s="29"/>
      <c r="J11" s="29">
        <f t="shared" si="3"/>
        <v>3</v>
      </c>
      <c r="K11" s="6">
        <f t="shared" si="4"/>
        <v>129.37200000000001</v>
      </c>
      <c r="L11" s="29" t="str">
        <f t="shared" si="5"/>
        <v>ck2055-1</v>
      </c>
    </row>
    <row r="12" spans="1:12">
      <c r="A12" s="5" t="s">
        <v>4</v>
      </c>
      <c r="B12" s="5">
        <v>3</v>
      </c>
      <c r="C12" s="6">
        <v>111</v>
      </c>
      <c r="D12" s="7">
        <f t="shared" si="0"/>
        <v>44.400000000000006</v>
      </c>
      <c r="E12" s="5">
        <v>64</v>
      </c>
      <c r="F12" s="5">
        <f t="shared" si="6"/>
        <v>61</v>
      </c>
      <c r="G12" s="6">
        <f t="shared" si="1"/>
        <v>2708.4000000000005</v>
      </c>
      <c r="H12" s="29">
        <f t="shared" si="2"/>
        <v>888.00000000000011</v>
      </c>
      <c r="I12" s="29">
        <v>20</v>
      </c>
      <c r="J12" s="29">
        <f t="shared" si="3"/>
        <v>41</v>
      </c>
      <c r="K12" s="6">
        <f t="shared" si="4"/>
        <v>1820.4000000000003</v>
      </c>
      <c r="L12" s="29" t="str">
        <f t="shared" si="5"/>
        <v>ck2076-1</v>
      </c>
    </row>
    <row r="13" spans="1:12">
      <c r="A13" s="5" t="s">
        <v>0</v>
      </c>
      <c r="B13" s="5">
        <v>6</v>
      </c>
      <c r="C13" s="6">
        <v>108.4</v>
      </c>
      <c r="D13" s="7">
        <f t="shared" si="0"/>
        <v>43.360000000000007</v>
      </c>
      <c r="E13" s="5">
        <v>56</v>
      </c>
      <c r="F13" s="5">
        <f t="shared" si="6"/>
        <v>50</v>
      </c>
      <c r="G13" s="6">
        <f t="shared" si="1"/>
        <v>2168.0000000000005</v>
      </c>
      <c r="H13" s="29">
        <f t="shared" si="2"/>
        <v>910.56000000000017</v>
      </c>
      <c r="I13" s="29">
        <v>21</v>
      </c>
      <c r="J13" s="29">
        <f t="shared" si="3"/>
        <v>29</v>
      </c>
      <c r="K13" s="6">
        <f t="shared" si="4"/>
        <v>1257.4400000000003</v>
      </c>
      <c r="L13" s="29" t="str">
        <f t="shared" si="5"/>
        <v>ck2100-1</v>
      </c>
    </row>
    <row r="14" spans="1:12">
      <c r="A14" s="5" t="s">
        <v>24</v>
      </c>
      <c r="B14" s="5">
        <v>0</v>
      </c>
      <c r="C14" s="6">
        <v>268.06</v>
      </c>
      <c r="D14" s="7">
        <f t="shared" si="0"/>
        <v>107.224</v>
      </c>
      <c r="E14" s="5">
        <v>2</v>
      </c>
      <c r="F14" s="5">
        <f t="shared" si="6"/>
        <v>2</v>
      </c>
      <c r="G14" s="6">
        <f t="shared" si="1"/>
        <v>214.44800000000001</v>
      </c>
      <c r="H14" s="29">
        <f t="shared" si="2"/>
        <v>107.224</v>
      </c>
      <c r="I14" s="29">
        <v>1</v>
      </c>
      <c r="J14" s="29">
        <f t="shared" si="3"/>
        <v>1</v>
      </c>
      <c r="K14" s="6">
        <f t="shared" si="4"/>
        <v>107.224</v>
      </c>
      <c r="L14" s="29" t="str">
        <f t="shared" si="5"/>
        <v>ck2110-1</v>
      </c>
    </row>
    <row r="15" spans="1:12">
      <c r="A15" s="5" t="s">
        <v>11</v>
      </c>
      <c r="B15" s="5">
        <v>4</v>
      </c>
      <c r="C15" s="6">
        <v>348.1</v>
      </c>
      <c r="D15" s="7">
        <f t="shared" si="0"/>
        <v>139.24</v>
      </c>
      <c r="E15" s="5">
        <v>8</v>
      </c>
      <c r="F15" s="5">
        <f t="shared" si="6"/>
        <v>4</v>
      </c>
      <c r="G15" s="6">
        <f t="shared" si="1"/>
        <v>556.96</v>
      </c>
      <c r="H15" s="29">
        <f t="shared" si="2"/>
        <v>0</v>
      </c>
      <c r="I15" s="29"/>
      <c r="J15" s="29">
        <f t="shared" si="3"/>
        <v>4</v>
      </c>
      <c r="K15" s="6">
        <f t="shared" si="4"/>
        <v>556.96</v>
      </c>
      <c r="L15" s="29" t="str">
        <f t="shared" si="5"/>
        <v>ck2140-1</v>
      </c>
    </row>
    <row r="16" spans="1:12">
      <c r="A16" s="5" t="s">
        <v>5</v>
      </c>
      <c r="B16" s="5">
        <v>0</v>
      </c>
      <c r="C16" s="6">
        <v>385.4</v>
      </c>
      <c r="D16" s="7">
        <f t="shared" si="0"/>
        <v>154.16</v>
      </c>
      <c r="E16" s="5">
        <v>6</v>
      </c>
      <c r="F16" s="5">
        <f t="shared" si="6"/>
        <v>6</v>
      </c>
      <c r="G16" s="6">
        <f t="shared" si="1"/>
        <v>924.96</v>
      </c>
      <c r="H16" s="29">
        <f t="shared" si="2"/>
        <v>0</v>
      </c>
      <c r="I16" s="29"/>
      <c r="J16" s="29">
        <f t="shared" si="3"/>
        <v>6</v>
      </c>
      <c r="K16" s="6">
        <f t="shared" si="4"/>
        <v>924.96</v>
      </c>
      <c r="L16" s="29" t="str">
        <f t="shared" si="5"/>
        <v>ck2175-1</v>
      </c>
    </row>
    <row r="17" spans="1:12">
      <c r="A17" s="5" t="s">
        <v>42</v>
      </c>
      <c r="B17" s="5">
        <v>1</v>
      </c>
      <c r="C17" s="6">
        <v>399.9</v>
      </c>
      <c r="D17" s="7">
        <f t="shared" si="0"/>
        <v>159.96</v>
      </c>
      <c r="E17" s="5">
        <v>1</v>
      </c>
      <c r="F17" s="5">
        <f t="shared" si="6"/>
        <v>0</v>
      </c>
      <c r="G17" s="6">
        <f t="shared" si="1"/>
        <v>0</v>
      </c>
      <c r="H17" s="29">
        <f t="shared" si="2"/>
        <v>0</v>
      </c>
      <c r="I17" s="29"/>
      <c r="J17" s="29">
        <f t="shared" si="3"/>
        <v>0</v>
      </c>
      <c r="K17" s="6">
        <f t="shared" si="4"/>
        <v>0</v>
      </c>
      <c r="L17" s="29" t="str">
        <f t="shared" si="5"/>
        <v>ck2230-1</v>
      </c>
    </row>
    <row r="18" spans="1:12">
      <c r="A18" s="5" t="s">
        <v>44</v>
      </c>
      <c r="B18" s="5">
        <v>0</v>
      </c>
      <c r="C18" s="6">
        <v>140.19999999999999</v>
      </c>
      <c r="D18" s="7">
        <f t="shared" si="0"/>
        <v>56.08</v>
      </c>
      <c r="E18" s="5">
        <v>2</v>
      </c>
      <c r="F18" s="5">
        <f t="shared" si="6"/>
        <v>2</v>
      </c>
      <c r="G18" s="6">
        <f t="shared" si="1"/>
        <v>112.16</v>
      </c>
      <c r="H18" s="29">
        <f t="shared" si="2"/>
        <v>0</v>
      </c>
      <c r="I18" s="29"/>
      <c r="J18" s="29">
        <f t="shared" si="3"/>
        <v>2</v>
      </c>
      <c r="K18" s="6">
        <f t="shared" si="4"/>
        <v>112.16</v>
      </c>
      <c r="L18" s="29" t="str">
        <f t="shared" si="5"/>
        <v>ck2302-1-ka</v>
      </c>
    </row>
    <row r="19" spans="1:12">
      <c r="A19" s="5" t="s">
        <v>13</v>
      </c>
      <c r="B19" s="5">
        <v>0</v>
      </c>
      <c r="C19" s="6">
        <v>60.89</v>
      </c>
      <c r="D19" s="7">
        <f t="shared" si="0"/>
        <v>24.356000000000002</v>
      </c>
      <c r="E19" s="5">
        <v>1</v>
      </c>
      <c r="F19" s="5">
        <f t="shared" si="6"/>
        <v>1</v>
      </c>
      <c r="G19" s="6">
        <f t="shared" si="1"/>
        <v>24.356000000000002</v>
      </c>
      <c r="H19" s="29">
        <f t="shared" si="2"/>
        <v>0</v>
      </c>
      <c r="I19" s="29"/>
      <c r="J19" s="29">
        <f t="shared" si="3"/>
        <v>1</v>
      </c>
      <c r="K19" s="6">
        <f t="shared" si="4"/>
        <v>24.356000000000002</v>
      </c>
      <c r="L19" s="29" t="str">
        <f t="shared" si="5"/>
        <v>ck2300-1-vs</v>
      </c>
    </row>
    <row r="20" spans="1:12">
      <c r="A20" s="5" t="s">
        <v>17</v>
      </c>
      <c r="B20" s="5">
        <v>3</v>
      </c>
      <c r="C20" s="6">
        <v>94.25</v>
      </c>
      <c r="D20" s="7">
        <f t="shared" si="0"/>
        <v>37.700000000000003</v>
      </c>
      <c r="E20" s="5">
        <v>0</v>
      </c>
      <c r="F20" s="5">
        <v>0</v>
      </c>
      <c r="G20" s="6">
        <f t="shared" si="1"/>
        <v>0</v>
      </c>
      <c r="H20" s="29">
        <f t="shared" si="2"/>
        <v>0</v>
      </c>
      <c r="I20" s="29"/>
      <c r="J20" s="29">
        <f t="shared" si="3"/>
        <v>0</v>
      </c>
      <c r="K20" s="6">
        <f t="shared" si="4"/>
        <v>0</v>
      </c>
      <c r="L20" s="29" t="str">
        <f t="shared" si="5"/>
        <v>ck2301-1-vs</v>
      </c>
    </row>
    <row r="21" spans="1:12">
      <c r="A21" s="5" t="s">
        <v>64</v>
      </c>
      <c r="B21" s="5">
        <v>0</v>
      </c>
      <c r="C21" s="6">
        <v>199.2</v>
      </c>
      <c r="D21" s="7">
        <f t="shared" si="0"/>
        <v>79.680000000000007</v>
      </c>
      <c r="E21" s="5">
        <v>2</v>
      </c>
      <c r="F21" s="5">
        <f>E21-B21</f>
        <v>2</v>
      </c>
      <c r="G21" s="6">
        <f t="shared" si="1"/>
        <v>159.36000000000001</v>
      </c>
      <c r="H21" s="29">
        <f t="shared" si="2"/>
        <v>0</v>
      </c>
      <c r="I21" s="29"/>
      <c r="J21" s="29">
        <f t="shared" si="3"/>
        <v>2</v>
      </c>
      <c r="K21" s="6">
        <f t="shared" si="4"/>
        <v>159.36000000000001</v>
      </c>
      <c r="L21" s="29" t="str">
        <f t="shared" si="5"/>
        <v>ck4055-335</v>
      </c>
    </row>
    <row r="22" spans="1:12">
      <c r="A22" s="5" t="s">
        <v>6</v>
      </c>
      <c r="B22" s="5">
        <v>0</v>
      </c>
      <c r="C22" s="6">
        <v>262.10000000000002</v>
      </c>
      <c r="D22" s="7">
        <f t="shared" si="0"/>
        <v>104.84000000000002</v>
      </c>
      <c r="E22" s="5">
        <v>4</v>
      </c>
      <c r="F22" s="5">
        <f t="shared" ref="F22:F41" si="9">E22-B22</f>
        <v>4</v>
      </c>
      <c r="G22" s="6">
        <f t="shared" si="1"/>
        <v>419.36000000000007</v>
      </c>
      <c r="H22" s="29">
        <f t="shared" si="2"/>
        <v>0</v>
      </c>
      <c r="I22" s="29">
        <v>0</v>
      </c>
      <c r="J22" s="29">
        <f t="shared" si="3"/>
        <v>4</v>
      </c>
      <c r="K22" s="6">
        <f t="shared" si="4"/>
        <v>419.36000000000007</v>
      </c>
      <c r="L22" s="29" t="str">
        <f t="shared" si="5"/>
        <v>ck4076-335-rs</v>
      </c>
    </row>
    <row r="23" spans="1:12">
      <c r="A23" s="5" t="s">
        <v>1</v>
      </c>
      <c r="B23" s="5">
        <v>3</v>
      </c>
      <c r="C23" s="6">
        <v>425.8</v>
      </c>
      <c r="D23" s="7">
        <f t="shared" si="0"/>
        <v>170.32000000000002</v>
      </c>
      <c r="E23" s="5">
        <v>3</v>
      </c>
      <c r="F23" s="5">
        <v>0</v>
      </c>
      <c r="G23" s="6">
        <f t="shared" si="1"/>
        <v>0</v>
      </c>
      <c r="H23" s="29">
        <f t="shared" si="2"/>
        <v>0</v>
      </c>
      <c r="I23" s="29"/>
      <c r="J23" s="29">
        <f t="shared" si="3"/>
        <v>0</v>
      </c>
      <c r="K23" s="6">
        <f t="shared" si="4"/>
        <v>0</v>
      </c>
      <c r="L23" s="29" t="str">
        <f t="shared" si="5"/>
        <v>ck4100-252-rs</v>
      </c>
    </row>
    <row r="24" spans="1:12">
      <c r="A24" s="5" t="s">
        <v>9</v>
      </c>
      <c r="B24" s="5">
        <v>0</v>
      </c>
      <c r="C24" s="6">
        <v>366.49</v>
      </c>
      <c r="D24" s="7">
        <f t="shared" si="0"/>
        <v>146.596</v>
      </c>
      <c r="E24" s="5">
        <v>1</v>
      </c>
      <c r="F24" s="5">
        <f t="shared" si="9"/>
        <v>1</v>
      </c>
      <c r="G24" s="6">
        <f t="shared" si="1"/>
        <v>146.596</v>
      </c>
      <c r="H24" s="29">
        <f t="shared" si="2"/>
        <v>0</v>
      </c>
      <c r="I24" s="29"/>
      <c r="J24" s="29">
        <f t="shared" si="3"/>
        <v>1</v>
      </c>
      <c r="K24" s="6">
        <f t="shared" si="4"/>
        <v>146.596</v>
      </c>
      <c r="L24" s="29" t="str">
        <f t="shared" si="5"/>
        <v>ck4100-1</v>
      </c>
    </row>
    <row r="25" spans="1:12">
      <c r="A25" s="5" t="s">
        <v>65</v>
      </c>
      <c r="B25" s="5">
        <v>4</v>
      </c>
      <c r="C25" s="6">
        <v>916</v>
      </c>
      <c r="D25" s="7">
        <f t="shared" si="0"/>
        <v>366.40000000000003</v>
      </c>
      <c r="E25" s="5">
        <v>5</v>
      </c>
      <c r="F25" s="5">
        <f t="shared" si="9"/>
        <v>1</v>
      </c>
      <c r="G25" s="6">
        <f t="shared" si="1"/>
        <v>366.40000000000003</v>
      </c>
      <c r="H25" s="29">
        <f t="shared" si="2"/>
        <v>0</v>
      </c>
      <c r="I25" s="6"/>
      <c r="J25" s="29">
        <f t="shared" si="3"/>
        <v>1</v>
      </c>
      <c r="K25" s="6">
        <f t="shared" si="4"/>
        <v>366.40000000000003</v>
      </c>
      <c r="L25" s="29" t="str">
        <f t="shared" si="5"/>
        <v>ck4122-2-rs</v>
      </c>
    </row>
    <row r="26" spans="1:12">
      <c r="A26" s="5" t="s">
        <v>35</v>
      </c>
      <c r="B26" s="5">
        <v>1</v>
      </c>
      <c r="C26" s="6">
        <v>530</v>
      </c>
      <c r="D26" s="7">
        <f t="shared" si="0"/>
        <v>212</v>
      </c>
      <c r="E26" s="5">
        <v>4</v>
      </c>
      <c r="F26" s="5">
        <f t="shared" si="9"/>
        <v>3</v>
      </c>
      <c r="G26" s="6">
        <f t="shared" si="1"/>
        <v>636</v>
      </c>
      <c r="H26" s="29">
        <f t="shared" si="2"/>
        <v>0</v>
      </c>
      <c r="I26" s="6"/>
      <c r="J26" s="29">
        <f t="shared" si="3"/>
        <v>3</v>
      </c>
      <c r="K26" s="6">
        <f t="shared" si="4"/>
        <v>636</v>
      </c>
      <c r="L26" s="29" t="str">
        <f t="shared" si="5"/>
        <v xml:space="preserve">ck4140-1 </v>
      </c>
    </row>
    <row r="27" spans="1:12">
      <c r="A27" s="5" t="s">
        <v>12</v>
      </c>
      <c r="B27" s="5">
        <v>3</v>
      </c>
      <c r="C27" s="6">
        <v>565.6</v>
      </c>
      <c r="D27" s="7">
        <f t="shared" si="0"/>
        <v>226.24</v>
      </c>
      <c r="E27" s="5">
        <v>0</v>
      </c>
      <c r="F27" s="5">
        <v>0</v>
      </c>
      <c r="G27" s="6">
        <f t="shared" si="1"/>
        <v>0</v>
      </c>
      <c r="H27" s="29">
        <f t="shared" si="2"/>
        <v>0</v>
      </c>
      <c r="I27" s="6"/>
      <c r="J27" s="29">
        <f t="shared" si="3"/>
        <v>0</v>
      </c>
      <c r="K27" s="6">
        <f t="shared" si="4"/>
        <v>0</v>
      </c>
      <c r="L27" s="29" t="str">
        <f t="shared" si="5"/>
        <v>ck4140-1-rs</v>
      </c>
    </row>
    <row r="28" spans="1:12">
      <c r="A28" s="5" t="s">
        <v>36</v>
      </c>
      <c r="B28" s="5">
        <v>0</v>
      </c>
      <c r="C28" s="6">
        <v>833.64599999999996</v>
      </c>
      <c r="D28" s="7">
        <f t="shared" si="0"/>
        <v>333.45839999999998</v>
      </c>
      <c r="E28" s="5">
        <v>2</v>
      </c>
      <c r="F28" s="5">
        <f t="shared" si="9"/>
        <v>2</v>
      </c>
      <c r="G28" s="6">
        <f t="shared" si="1"/>
        <v>666.91679999999997</v>
      </c>
      <c r="H28" s="29">
        <f t="shared" si="2"/>
        <v>0</v>
      </c>
      <c r="I28" s="6">
        <v>0</v>
      </c>
      <c r="J28" s="29">
        <f t="shared" si="3"/>
        <v>2</v>
      </c>
      <c r="K28" s="6">
        <f t="shared" si="4"/>
        <v>666.91679999999997</v>
      </c>
      <c r="L28" s="29" t="str">
        <f t="shared" si="5"/>
        <v>ck4175-1</v>
      </c>
    </row>
    <row r="29" spans="1:12">
      <c r="A29" s="5" t="s">
        <v>23</v>
      </c>
      <c r="B29" s="5">
        <v>1</v>
      </c>
      <c r="C29" s="6">
        <v>1245</v>
      </c>
      <c r="D29" s="7">
        <f t="shared" si="0"/>
        <v>498</v>
      </c>
      <c r="E29" s="5">
        <v>4</v>
      </c>
      <c r="F29" s="5">
        <f t="shared" si="9"/>
        <v>3</v>
      </c>
      <c r="G29" s="6">
        <f t="shared" si="1"/>
        <v>1494</v>
      </c>
      <c r="H29" s="29">
        <f t="shared" si="2"/>
        <v>0</v>
      </c>
      <c r="I29" s="6"/>
      <c r="J29" s="29">
        <f t="shared" si="3"/>
        <v>3</v>
      </c>
      <c r="K29" s="6">
        <f t="shared" si="4"/>
        <v>1494</v>
      </c>
      <c r="L29" s="29" t="str">
        <f t="shared" si="5"/>
        <v>ck4175-2</v>
      </c>
    </row>
    <row r="30" spans="1:12">
      <c r="A30" s="5" t="s">
        <v>62</v>
      </c>
      <c r="B30" s="5">
        <v>1</v>
      </c>
      <c r="C30" s="6">
        <v>1286</v>
      </c>
      <c r="D30" s="7">
        <f t="shared" si="0"/>
        <v>514.4</v>
      </c>
      <c r="E30" s="5">
        <v>0</v>
      </c>
      <c r="F30" s="5">
        <v>0</v>
      </c>
      <c r="G30" s="6">
        <f t="shared" si="1"/>
        <v>0</v>
      </c>
      <c r="H30" s="29">
        <f t="shared" si="2"/>
        <v>0</v>
      </c>
      <c r="I30" s="6"/>
      <c r="J30" s="29">
        <f t="shared" si="3"/>
        <v>0</v>
      </c>
      <c r="K30" s="6">
        <f t="shared" si="4"/>
        <v>0</v>
      </c>
      <c r="L30" s="29" t="str">
        <f t="shared" si="5"/>
        <v>ck4175-2-rs</v>
      </c>
    </row>
    <row r="31" spans="1:12">
      <c r="A31" s="5" t="s">
        <v>63</v>
      </c>
      <c r="B31" s="5">
        <v>1</v>
      </c>
      <c r="C31" s="6">
        <v>1236.2</v>
      </c>
      <c r="D31" s="7">
        <f t="shared" si="0"/>
        <v>494.48</v>
      </c>
      <c r="E31" s="5">
        <v>1</v>
      </c>
      <c r="F31" s="5">
        <v>1</v>
      </c>
      <c r="G31" s="6">
        <f>F31*D31</f>
        <v>494.48</v>
      </c>
      <c r="H31" s="29">
        <f t="shared" si="2"/>
        <v>0</v>
      </c>
      <c r="I31" s="6"/>
      <c r="J31" s="29">
        <f t="shared" si="3"/>
        <v>1</v>
      </c>
      <c r="K31" s="6">
        <f t="shared" si="4"/>
        <v>494.48</v>
      </c>
      <c r="L31" s="29" t="str">
        <f t="shared" si="5"/>
        <v xml:space="preserve">ck4230-1 </v>
      </c>
    </row>
    <row r="32" spans="1:12">
      <c r="A32" s="5" t="s">
        <v>43</v>
      </c>
      <c r="B32" s="5">
        <v>0</v>
      </c>
      <c r="C32" s="6">
        <v>1236.2</v>
      </c>
      <c r="D32" s="7">
        <f t="shared" si="0"/>
        <v>494.48</v>
      </c>
      <c r="E32" s="5">
        <v>1</v>
      </c>
      <c r="F32" s="5">
        <f t="shared" si="9"/>
        <v>1</v>
      </c>
      <c r="G32" s="6">
        <f t="shared" si="1"/>
        <v>494.48</v>
      </c>
      <c r="H32" s="29">
        <f t="shared" si="2"/>
        <v>0</v>
      </c>
      <c r="I32" s="6"/>
      <c r="J32" s="29">
        <f t="shared" si="3"/>
        <v>1</v>
      </c>
      <c r="K32" s="6">
        <f t="shared" si="4"/>
        <v>494.48</v>
      </c>
      <c r="L32" s="29" t="str">
        <f t="shared" si="5"/>
        <v>ck4230-1-rs</v>
      </c>
    </row>
    <row r="33" spans="1:13">
      <c r="A33" s="5" t="s">
        <v>14</v>
      </c>
      <c r="B33" s="5">
        <v>1</v>
      </c>
      <c r="C33" s="6">
        <v>679.21799999999996</v>
      </c>
      <c r="D33" s="7">
        <f t="shared" si="0"/>
        <v>271.68720000000002</v>
      </c>
      <c r="E33" s="5">
        <v>0</v>
      </c>
      <c r="F33" s="5">
        <v>0</v>
      </c>
      <c r="G33" s="6">
        <f t="shared" si="1"/>
        <v>0</v>
      </c>
      <c r="H33" s="29">
        <f t="shared" si="2"/>
        <v>0</v>
      </c>
      <c r="I33" s="6"/>
      <c r="J33" s="29">
        <f t="shared" si="3"/>
        <v>0</v>
      </c>
      <c r="K33" s="6">
        <f t="shared" si="4"/>
        <v>0</v>
      </c>
      <c r="L33" s="29" t="str">
        <f t="shared" si="5"/>
        <v>ck4300-1-vs</v>
      </c>
    </row>
    <row r="34" spans="1:13">
      <c r="A34" s="5" t="s">
        <v>33</v>
      </c>
      <c r="B34" s="5">
        <v>5</v>
      </c>
      <c r="C34" s="6">
        <v>457.2</v>
      </c>
      <c r="D34" s="7">
        <f t="shared" si="0"/>
        <v>182.88</v>
      </c>
      <c r="E34" s="5">
        <v>0</v>
      </c>
      <c r="F34" s="5">
        <v>0</v>
      </c>
      <c r="G34" s="6">
        <f t="shared" si="1"/>
        <v>0</v>
      </c>
      <c r="H34" s="29">
        <f t="shared" si="2"/>
        <v>0</v>
      </c>
      <c r="I34" s="6"/>
      <c r="J34" s="29">
        <f t="shared" si="3"/>
        <v>0</v>
      </c>
      <c r="K34" s="6">
        <f t="shared" si="4"/>
        <v>0</v>
      </c>
      <c r="L34" s="29" t="str">
        <f t="shared" si="5"/>
        <v>km1122e</v>
      </c>
    </row>
    <row r="35" spans="1:13">
      <c r="A35" s="5" t="s">
        <v>2</v>
      </c>
      <c r="B35" s="5">
        <v>8</v>
      </c>
      <c r="C35" s="6">
        <v>473.99399999999997</v>
      </c>
      <c r="D35" s="7">
        <f t="shared" si="0"/>
        <v>189.5976</v>
      </c>
      <c r="E35" s="5">
        <v>0</v>
      </c>
      <c r="F35" s="5">
        <v>0</v>
      </c>
      <c r="G35" s="6">
        <f t="shared" si="1"/>
        <v>0</v>
      </c>
      <c r="H35" s="29">
        <f t="shared" si="2"/>
        <v>0</v>
      </c>
      <c r="I35" s="6"/>
      <c r="J35" s="29">
        <f t="shared" si="3"/>
        <v>0</v>
      </c>
      <c r="K35" s="6">
        <f t="shared" si="4"/>
        <v>0</v>
      </c>
      <c r="L35" s="29" t="str">
        <f t="shared" si="5"/>
        <v>km457</v>
      </c>
    </row>
    <row r="36" spans="1:13">
      <c r="A36" s="5" t="s">
        <v>16</v>
      </c>
      <c r="B36" s="5">
        <v>3</v>
      </c>
      <c r="C36" s="6">
        <v>426.6</v>
      </c>
      <c r="D36" s="7">
        <f t="shared" si="0"/>
        <v>170.64000000000001</v>
      </c>
      <c r="E36" s="5">
        <v>3</v>
      </c>
      <c r="F36" s="5">
        <f t="shared" si="9"/>
        <v>0</v>
      </c>
      <c r="G36" s="6">
        <f t="shared" si="1"/>
        <v>0</v>
      </c>
      <c r="H36" s="29">
        <f t="shared" si="2"/>
        <v>0</v>
      </c>
      <c r="I36" s="6"/>
      <c r="J36" s="29">
        <f t="shared" si="3"/>
        <v>0</v>
      </c>
      <c r="K36" s="6">
        <f t="shared" si="4"/>
        <v>0</v>
      </c>
      <c r="L36" s="29" t="str">
        <f t="shared" si="5"/>
        <v>km457e</v>
      </c>
    </row>
    <row r="37" spans="1:13">
      <c r="A37" s="5" t="s">
        <v>3</v>
      </c>
      <c r="B37" s="5">
        <v>2</v>
      </c>
      <c r="C37" s="6">
        <v>102.61199999999999</v>
      </c>
      <c r="D37" s="7">
        <f t="shared" si="0"/>
        <v>41.044800000000002</v>
      </c>
      <c r="E37" s="5">
        <v>0</v>
      </c>
      <c r="F37" s="5">
        <v>0</v>
      </c>
      <c r="G37" s="6">
        <f t="shared" si="1"/>
        <v>0</v>
      </c>
      <c r="H37" s="29">
        <f t="shared" si="2"/>
        <v>0</v>
      </c>
      <c r="I37" s="6"/>
      <c r="J37" s="29">
        <f t="shared" si="3"/>
        <v>0</v>
      </c>
      <c r="K37" s="6">
        <f t="shared" si="4"/>
        <v>0</v>
      </c>
      <c r="L37" s="29" t="str">
        <f t="shared" si="5"/>
        <v>km51</v>
      </c>
    </row>
    <row r="38" spans="1:13">
      <c r="A38" s="5" t="s">
        <v>32</v>
      </c>
      <c r="B38" s="5">
        <v>6</v>
      </c>
      <c r="C38" s="6">
        <v>125.256</v>
      </c>
      <c r="D38" s="7">
        <f t="shared" si="0"/>
        <v>50.102400000000003</v>
      </c>
      <c r="E38" s="5">
        <v>0</v>
      </c>
      <c r="F38" s="5">
        <v>0</v>
      </c>
      <c r="G38" s="6">
        <f t="shared" si="1"/>
        <v>0</v>
      </c>
      <c r="H38" s="29">
        <f t="shared" si="2"/>
        <v>0</v>
      </c>
      <c r="I38" s="6"/>
      <c r="J38" s="29">
        <f t="shared" si="3"/>
        <v>0</v>
      </c>
      <c r="K38" s="6">
        <f t="shared" si="4"/>
        <v>0</v>
      </c>
      <c r="L38" s="29" t="str">
        <f t="shared" si="5"/>
        <v>km52</v>
      </c>
    </row>
    <row r="39" spans="1:13">
      <c r="A39" s="5" t="s">
        <v>34</v>
      </c>
      <c r="B39" s="5">
        <v>7</v>
      </c>
      <c r="C39" s="6">
        <v>103.8</v>
      </c>
      <c r="D39" s="7">
        <f t="shared" si="0"/>
        <v>41.52</v>
      </c>
      <c r="E39" s="5">
        <v>0</v>
      </c>
      <c r="F39" s="5">
        <v>0</v>
      </c>
      <c r="G39" s="6">
        <f t="shared" si="1"/>
        <v>0</v>
      </c>
      <c r="H39" s="29">
        <f t="shared" si="2"/>
        <v>0</v>
      </c>
      <c r="I39" s="6"/>
      <c r="J39" s="29">
        <f t="shared" si="3"/>
        <v>0</v>
      </c>
      <c r="K39" s="6">
        <f t="shared" si="4"/>
        <v>0</v>
      </c>
      <c r="L39" s="29" t="str">
        <f t="shared" si="5"/>
        <v>ko1122e</v>
      </c>
    </row>
    <row r="40" spans="1:13">
      <c r="A40" s="5" t="s">
        <v>29</v>
      </c>
      <c r="B40" s="5">
        <v>6</v>
      </c>
      <c r="C40" s="6">
        <v>162.38399999999999</v>
      </c>
      <c r="D40" s="7">
        <f t="shared" si="0"/>
        <v>64.953599999999994</v>
      </c>
      <c r="E40" s="5">
        <v>0</v>
      </c>
      <c r="F40" s="5">
        <v>0</v>
      </c>
      <c r="G40" s="6">
        <f t="shared" si="1"/>
        <v>0</v>
      </c>
      <c r="H40" s="29">
        <f t="shared" si="2"/>
        <v>0</v>
      </c>
      <c r="I40" s="6"/>
      <c r="J40" s="29">
        <f t="shared" si="3"/>
        <v>0</v>
      </c>
      <c r="K40" s="6">
        <f t="shared" si="4"/>
        <v>0</v>
      </c>
      <c r="L40" s="29" t="str">
        <f t="shared" si="5"/>
        <v xml:space="preserve">ko457 </v>
      </c>
    </row>
    <row r="41" spans="1:13">
      <c r="A41" s="5" t="s">
        <v>7</v>
      </c>
      <c r="B41" s="5">
        <v>7</v>
      </c>
      <c r="C41" s="6">
        <v>164.4</v>
      </c>
      <c r="D41" s="7">
        <f t="shared" si="0"/>
        <v>65.760000000000005</v>
      </c>
      <c r="E41" s="5">
        <v>7</v>
      </c>
      <c r="F41" s="5">
        <f t="shared" si="9"/>
        <v>0</v>
      </c>
      <c r="G41" s="6">
        <f t="shared" si="1"/>
        <v>0</v>
      </c>
      <c r="H41" s="29">
        <f t="shared" si="2"/>
        <v>0</v>
      </c>
      <c r="I41" s="6"/>
      <c r="J41" s="29">
        <f t="shared" si="3"/>
        <v>0</v>
      </c>
      <c r="K41" s="6">
        <f t="shared" si="4"/>
        <v>0</v>
      </c>
      <c r="L41" s="29" t="str">
        <f t="shared" si="5"/>
        <v>ko457e</v>
      </c>
    </row>
    <row r="42" spans="1:13">
      <c r="A42" s="5" t="s">
        <v>30</v>
      </c>
      <c r="B42" s="5">
        <v>2</v>
      </c>
      <c r="C42" s="6">
        <v>1131.4000000000001</v>
      </c>
      <c r="D42" s="7">
        <f t="shared" si="0"/>
        <v>452.56000000000006</v>
      </c>
      <c r="E42" s="5">
        <v>0</v>
      </c>
      <c r="F42" s="5">
        <v>0</v>
      </c>
      <c r="G42" s="6">
        <f t="shared" si="1"/>
        <v>0</v>
      </c>
      <c r="H42" s="29">
        <f t="shared" si="2"/>
        <v>0</v>
      </c>
      <c r="I42" s="6"/>
      <c r="J42" s="29">
        <f t="shared" si="3"/>
        <v>0</v>
      </c>
      <c r="K42" s="6">
        <f t="shared" si="4"/>
        <v>0</v>
      </c>
      <c r="L42" s="29" t="str">
        <f t="shared" si="5"/>
        <v>kt457e</v>
      </c>
    </row>
    <row r="43" spans="1:13" ht="12" thickBot="1">
      <c r="A43" s="5" t="s">
        <v>31</v>
      </c>
      <c r="B43" s="5">
        <v>2</v>
      </c>
      <c r="C43" s="6">
        <v>352.61399999999998</v>
      </c>
      <c r="D43" s="7">
        <f t="shared" si="0"/>
        <v>141.04560000000001</v>
      </c>
      <c r="E43" s="5">
        <v>0</v>
      </c>
      <c r="F43" s="5">
        <v>0</v>
      </c>
      <c r="G43" s="37">
        <f t="shared" si="1"/>
        <v>0</v>
      </c>
      <c r="H43" s="29">
        <f t="shared" si="2"/>
        <v>0</v>
      </c>
      <c r="I43" s="6"/>
      <c r="J43" s="29">
        <f t="shared" si="3"/>
        <v>0</v>
      </c>
      <c r="K43" s="37">
        <f t="shared" si="4"/>
        <v>0</v>
      </c>
      <c r="L43" s="29" t="str">
        <f t="shared" si="5"/>
        <v>kt52</v>
      </c>
    </row>
    <row r="44" spans="1:13" ht="12" thickBot="1">
      <c r="G44" s="38">
        <f>SUM(G2:G43)</f>
        <v>19140.000799999998</v>
      </c>
      <c r="H44" s="36">
        <f>SUM(H2:H43)</f>
        <v>3689.1680000000006</v>
      </c>
      <c r="K44" s="38">
        <f>SUM(K2:K43)</f>
        <v>15450.8328</v>
      </c>
    </row>
    <row r="45" spans="1:13">
      <c r="B45" s="10" t="s">
        <v>40</v>
      </c>
      <c r="C45" s="11" t="s">
        <v>41</v>
      </c>
      <c r="D45" s="12" t="s">
        <v>21</v>
      </c>
    </row>
    <row r="46" spans="1:13">
      <c r="B46" s="14"/>
      <c r="C46" s="15"/>
      <c r="D46" s="14"/>
    </row>
    <row r="47" spans="1:13">
      <c r="A47" s="31" t="s">
        <v>73</v>
      </c>
      <c r="B47" s="32">
        <v>4</v>
      </c>
      <c r="C47" s="33">
        <v>232.1</v>
      </c>
      <c r="D47" s="33">
        <f>C47*0.4</f>
        <v>92.84</v>
      </c>
      <c r="E47" s="32">
        <v>7</v>
      </c>
      <c r="F47" s="32">
        <f>E47-B47</f>
        <v>3</v>
      </c>
      <c r="G47" s="33">
        <f>F47*D47</f>
        <v>278.52</v>
      </c>
      <c r="H47" s="30"/>
      <c r="I47" s="30"/>
      <c r="J47" s="30"/>
      <c r="K47" s="30"/>
      <c r="L47" s="30"/>
      <c r="M47" s="30"/>
    </row>
    <row r="48" spans="1:13" s="13" customFormat="1">
      <c r="A48" s="31" t="s">
        <v>74</v>
      </c>
      <c r="B48" s="32">
        <v>2</v>
      </c>
      <c r="C48" s="33">
        <v>244.9</v>
      </c>
      <c r="D48" s="33">
        <f t="shared" ref="D48:D53" si="10">C48*0.4</f>
        <v>97.960000000000008</v>
      </c>
      <c r="E48" s="32">
        <v>7</v>
      </c>
      <c r="F48" s="32">
        <f t="shared" ref="F48:F53" si="11">E48-B48</f>
        <v>5</v>
      </c>
      <c r="G48" s="33">
        <f t="shared" ref="G48:G53" si="12">F48*D48</f>
        <v>489.80000000000007</v>
      </c>
      <c r="H48" s="30"/>
      <c r="I48" s="30"/>
      <c r="J48" s="30"/>
      <c r="K48" s="30"/>
      <c r="L48" s="30"/>
      <c r="M48" s="30"/>
    </row>
    <row r="49" spans="1:13" s="13" customFormat="1">
      <c r="A49" s="31" t="s">
        <v>75</v>
      </c>
      <c r="B49" s="32">
        <v>1</v>
      </c>
      <c r="C49" s="33">
        <v>431.9</v>
      </c>
      <c r="D49" s="33">
        <f t="shared" si="10"/>
        <v>172.76</v>
      </c>
      <c r="E49" s="32">
        <v>1</v>
      </c>
      <c r="F49" s="32">
        <f t="shared" si="11"/>
        <v>0</v>
      </c>
      <c r="G49" s="33">
        <f t="shared" si="12"/>
        <v>0</v>
      </c>
      <c r="H49" s="30"/>
      <c r="I49" s="30"/>
      <c r="J49" s="30"/>
      <c r="K49" s="30"/>
      <c r="L49" s="30"/>
      <c r="M49" s="30"/>
    </row>
    <row r="50" spans="1:13" s="13" customFormat="1">
      <c r="A50" s="31" t="s">
        <v>76</v>
      </c>
      <c r="B50" s="32">
        <v>3</v>
      </c>
      <c r="C50" s="33">
        <v>731.4</v>
      </c>
      <c r="D50" s="33">
        <f t="shared" si="10"/>
        <v>292.56</v>
      </c>
      <c r="E50" s="32">
        <v>2</v>
      </c>
      <c r="F50" s="32">
        <v>0</v>
      </c>
      <c r="G50" s="33">
        <f t="shared" si="12"/>
        <v>0</v>
      </c>
      <c r="H50" s="30"/>
      <c r="I50" s="30"/>
      <c r="J50" s="30"/>
      <c r="K50" s="30"/>
      <c r="L50" s="30"/>
      <c r="M50" s="30"/>
    </row>
    <row r="51" spans="1:13" s="13" customFormat="1">
      <c r="A51" s="31" t="s">
        <v>77</v>
      </c>
      <c r="B51" s="32">
        <v>0</v>
      </c>
      <c r="C51" s="33">
        <v>712.2</v>
      </c>
      <c r="D51" s="33">
        <f t="shared" si="10"/>
        <v>284.88000000000005</v>
      </c>
      <c r="E51" s="32">
        <v>5</v>
      </c>
      <c r="F51" s="32">
        <f t="shared" si="11"/>
        <v>5</v>
      </c>
      <c r="G51" s="33">
        <f t="shared" si="12"/>
        <v>1424.4000000000003</v>
      </c>
      <c r="H51" s="30"/>
      <c r="I51" s="30"/>
      <c r="J51" s="30"/>
      <c r="K51" s="30"/>
      <c r="L51" s="30"/>
      <c r="M51" s="30"/>
    </row>
    <row r="52" spans="1:13" s="13" customFormat="1">
      <c r="A52" s="31" t="s">
        <v>78</v>
      </c>
      <c r="B52" s="32">
        <v>4</v>
      </c>
      <c r="C52" s="33">
        <v>783.3</v>
      </c>
      <c r="D52" s="33">
        <f t="shared" si="10"/>
        <v>313.32</v>
      </c>
      <c r="E52" s="32">
        <v>5</v>
      </c>
      <c r="F52" s="32">
        <f t="shared" si="11"/>
        <v>1</v>
      </c>
      <c r="G52" s="33">
        <f t="shared" si="12"/>
        <v>313.32</v>
      </c>
      <c r="H52" s="30"/>
      <c r="I52" s="30"/>
      <c r="J52" s="30"/>
      <c r="K52" s="30"/>
      <c r="L52" s="30"/>
      <c r="M52" s="30"/>
    </row>
    <row r="53" spans="1:13" s="13" customFormat="1" ht="12" thickBot="1">
      <c r="A53" s="32" t="s">
        <v>79</v>
      </c>
      <c r="B53" s="32">
        <v>0</v>
      </c>
      <c r="C53" s="33">
        <v>1827.7</v>
      </c>
      <c r="D53" s="33">
        <f t="shared" si="10"/>
        <v>731.08</v>
      </c>
      <c r="E53" s="32">
        <v>1</v>
      </c>
      <c r="F53" s="32">
        <f t="shared" si="11"/>
        <v>1</v>
      </c>
      <c r="G53" s="34">
        <f t="shared" si="12"/>
        <v>731.08</v>
      </c>
      <c r="H53" s="30"/>
      <c r="I53" s="30"/>
      <c r="J53" s="30"/>
      <c r="K53" s="30"/>
      <c r="L53" s="30"/>
      <c r="M53" s="30"/>
    </row>
    <row r="54" spans="1:13" s="13" customFormat="1" ht="12" thickBot="1">
      <c r="B54" s="30"/>
      <c r="C54" s="30"/>
      <c r="D54" s="30"/>
      <c r="E54" s="30"/>
      <c r="F54" s="30"/>
      <c r="G54" s="35">
        <f>SUM(G47:G53)</f>
        <v>3237.1200000000003</v>
      </c>
      <c r="H54" s="30"/>
      <c r="I54" s="30"/>
      <c r="J54" s="30"/>
      <c r="K54" s="30"/>
      <c r="L54" s="30"/>
      <c r="M54" s="30"/>
    </row>
    <row r="55" spans="1:13" s="13" customFormat="1"/>
    <row r="56" spans="1:13" s="13" customFormat="1"/>
    <row r="57" spans="1:13" s="13" customFormat="1">
      <c r="F57" s="4"/>
      <c r="I57" s="4"/>
      <c r="J57" s="4"/>
    </row>
    <row r="58" spans="1:13">
      <c r="A58" s="4"/>
      <c r="B58" s="4"/>
      <c r="C58" s="4"/>
      <c r="D58" s="4"/>
      <c r="E58" s="4"/>
    </row>
  </sheetData>
  <mergeCells count="2">
    <mergeCell ref="H1:I1"/>
    <mergeCell ref="J1:K1"/>
  </mergeCells>
  <phoneticPr fontId="1" type="noConversion"/>
  <pageMargins left="0.39370078740157483" right="0.39370078740157483" top="0.39370078740157483" bottom="0.39370078740157483" header="0.51181102362204722" footer="0.51181102362204722"/>
  <pageSetup paperSize="9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bon de commande</vt:lpstr>
      <vt:lpstr>STOCK REEL</vt:lpstr>
      <vt:lpstr>Feuil3</vt:lpstr>
    </vt:vector>
  </TitlesOfParts>
  <Company>sf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SFACS</cp:lastModifiedBy>
  <cp:lastPrinted>2015-10-14T08:42:49Z</cp:lastPrinted>
  <dcterms:created xsi:type="dcterms:W3CDTF">2014-09-24T09:06:44Z</dcterms:created>
  <dcterms:modified xsi:type="dcterms:W3CDTF">2015-10-14T10:19:57Z</dcterms:modified>
</cp:coreProperties>
</file>