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90" windowWidth="21255" windowHeight="8190" activeTab="1"/>
  </bookViews>
  <sheets>
    <sheet name="Feuil1" sheetId="1" r:id="rId1"/>
    <sheet name="Feuil2" sheetId="2" r:id="rId2"/>
    <sheet name="Feuil3" sheetId="3" r:id="rId3"/>
  </sheets>
  <calcPr calcId="124519"/>
</workbook>
</file>

<file path=xl/calcChain.xml><?xml version="1.0" encoding="utf-8"?>
<calcChain xmlns="http://schemas.openxmlformats.org/spreadsheetml/2006/main">
  <c r="L23" i="2"/>
  <c r="M23"/>
  <c r="N23"/>
  <c r="O23"/>
  <c r="P23"/>
  <c r="K23"/>
  <c r="P18"/>
  <c r="O18"/>
  <c r="N18"/>
  <c r="M18"/>
  <c r="L18"/>
  <c r="K18"/>
  <c r="K17"/>
  <c r="L17" s="1"/>
  <c r="M17" s="1"/>
  <c r="N17" s="1"/>
  <c r="O17" s="1"/>
  <c r="P17" s="1"/>
  <c r="J18"/>
  <c r="J17"/>
  <c r="I18"/>
  <c r="I17"/>
  <c r="J16"/>
  <c r="K16" s="1"/>
  <c r="L16" s="1"/>
  <c r="M16" s="1"/>
  <c r="N16" s="1"/>
  <c r="O16" s="1"/>
  <c r="P16" s="1"/>
  <c r="I16"/>
  <c r="J15"/>
  <c r="K15" s="1"/>
  <c r="L15" s="1"/>
  <c r="M15" s="1"/>
  <c r="N15" s="1"/>
  <c r="O15" s="1"/>
  <c r="P15" s="1"/>
  <c r="I15"/>
  <c r="J14"/>
  <c r="K14" s="1"/>
  <c r="L14" s="1"/>
  <c r="M14" s="1"/>
  <c r="N14" s="1"/>
  <c r="O14" s="1"/>
  <c r="P14" s="1"/>
  <c r="I14"/>
  <c r="I13"/>
  <c r="J13" s="1"/>
  <c r="K13" s="1"/>
  <c r="L13" s="1"/>
  <c r="M13" s="1"/>
  <c r="N13" s="1"/>
  <c r="O13" s="1"/>
  <c r="P13" s="1"/>
  <c r="J12"/>
  <c r="O12" s="1"/>
  <c r="I12"/>
  <c r="J11"/>
  <c r="O11" s="1"/>
  <c r="I11"/>
  <c r="J10"/>
  <c r="O10" s="1"/>
  <c r="I10"/>
  <c r="J9"/>
  <c r="O9" s="1"/>
  <c r="I9"/>
  <c r="J8"/>
  <c r="O8" s="1"/>
  <c r="I8"/>
  <c r="N7"/>
  <c r="J7"/>
  <c r="O7" s="1"/>
  <c r="I7"/>
  <c r="J6"/>
  <c r="O6" s="1"/>
  <c r="I6"/>
  <c r="L5"/>
  <c r="J5"/>
  <c r="O5" s="1"/>
  <c r="I5"/>
  <c r="J4"/>
  <c r="O4" s="1"/>
  <c r="I4"/>
  <c r="L4" l="1"/>
  <c r="N4"/>
  <c r="P4"/>
  <c r="N5"/>
  <c r="P5"/>
  <c r="L6"/>
  <c r="N6"/>
  <c r="P6"/>
  <c r="L7"/>
  <c r="P7"/>
  <c r="L8"/>
  <c r="N8"/>
  <c r="P8"/>
  <c r="L9"/>
  <c r="N9"/>
  <c r="P9"/>
  <c r="L10"/>
  <c r="N10"/>
  <c r="P10"/>
  <c r="L11"/>
  <c r="N11"/>
  <c r="P11"/>
  <c r="L12"/>
  <c r="N12"/>
  <c r="P12"/>
  <c r="K4"/>
  <c r="M4"/>
  <c r="K5"/>
  <c r="M5"/>
  <c r="K6"/>
  <c r="M6"/>
  <c r="K7"/>
  <c r="M7"/>
  <c r="K8"/>
  <c r="M8"/>
  <c r="K9"/>
  <c r="M9"/>
  <c r="K10"/>
  <c r="M10"/>
  <c r="K11"/>
  <c r="M11"/>
  <c r="K12"/>
  <c r="M12"/>
  <c r="M25" l="1"/>
  <c r="C27" s="1"/>
  <c r="M27" s="1"/>
  <c r="M26"/>
  <c r="P25" l="1"/>
  <c r="C29" s="1"/>
</calcChain>
</file>

<file path=xl/sharedStrings.xml><?xml version="1.0" encoding="utf-8"?>
<sst xmlns="http://schemas.openxmlformats.org/spreadsheetml/2006/main" count="41" uniqueCount="26">
  <si>
    <t>RENNER RS-(RSF) 18 à 1-30 (NK100)</t>
  </si>
  <si>
    <t>huile</t>
  </si>
  <si>
    <t>Filtre a huile</t>
  </si>
  <si>
    <t>Filtre a air</t>
  </si>
  <si>
    <t>separateur</t>
  </si>
  <si>
    <t>courroies</t>
  </si>
  <si>
    <t>Kit bloc aspiration</t>
  </si>
  <si>
    <t>Kit VPM</t>
  </si>
  <si>
    <t>Electrovanne</t>
  </si>
  <si>
    <t>bulbe thermostatique</t>
  </si>
  <si>
    <t>main d'œuvre</t>
  </si>
  <si>
    <t>filtre reseau 0,01µ</t>
  </si>
  <si>
    <t>filtre reseau 1µ</t>
  </si>
  <si>
    <t>filtre CA</t>
  </si>
  <si>
    <t>PT Ht2016</t>
  </si>
  <si>
    <t>Hausse 2018</t>
  </si>
  <si>
    <t>PT Ht 2018</t>
  </si>
  <si>
    <t>FORMULE:  S=100*((1.02^15)-1)/(1.02-1)</t>
  </si>
  <si>
    <t>% augmentation annuelle</t>
  </si>
  <si>
    <t>Nombre années</t>
  </si>
  <si>
    <t>prix par maintenance 2000/an-3 ans</t>
  </si>
  <si>
    <t>prix par maintenance 4000/an-3ans</t>
  </si>
  <si>
    <t>Saint AUBAN sur l'OUVEZE</t>
  </si>
  <si>
    <t>tp de depl</t>
  </si>
  <si>
    <t>frais de depl</t>
  </si>
  <si>
    <t>CHATELARD</t>
  </si>
</sst>
</file>

<file path=xl/styles.xml><?xml version="1.0" encoding="utf-8"?>
<styleSheet xmlns="http://schemas.openxmlformats.org/spreadsheetml/2006/main">
  <numFmts count="1">
    <numFmt numFmtId="44" formatCode="_-* #,##0.00\ &quot;€&quot;_-;\-* #,##0.00\ &quot;€&quot;_-;_-* &quot;-&quot;??\ &quot;€&quot;_-;_-@_-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39997558519241921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theme="5"/>
      </left>
      <right style="thin">
        <color theme="5"/>
      </right>
      <top style="thin">
        <color theme="5"/>
      </top>
      <bottom style="thin">
        <color theme="5"/>
      </bottom>
      <diagonal/>
    </border>
    <border>
      <left style="thin">
        <color theme="5"/>
      </left>
      <right style="thin">
        <color theme="5"/>
      </right>
      <top style="thin">
        <color theme="5"/>
      </top>
      <bottom/>
      <diagonal/>
    </border>
    <border>
      <left style="thin">
        <color indexed="64"/>
      </left>
      <right style="thin">
        <color theme="5"/>
      </right>
      <top style="thin">
        <color indexed="64"/>
      </top>
      <bottom style="thin">
        <color theme="5"/>
      </bottom>
      <diagonal/>
    </border>
    <border>
      <left style="thin">
        <color theme="5"/>
      </left>
      <right style="thin">
        <color theme="5"/>
      </right>
      <top style="thin">
        <color indexed="64"/>
      </top>
      <bottom style="thin">
        <color theme="5"/>
      </bottom>
      <diagonal/>
    </border>
    <border>
      <left style="thin">
        <color indexed="64"/>
      </left>
      <right style="thin">
        <color theme="5"/>
      </right>
      <top style="thin">
        <color theme="5"/>
      </top>
      <bottom style="thin">
        <color theme="5"/>
      </bottom>
      <diagonal/>
    </border>
    <border>
      <left style="thin">
        <color theme="5"/>
      </left>
      <right style="thin">
        <color rgb="FFFF0000"/>
      </right>
      <top style="thin">
        <color theme="5"/>
      </top>
      <bottom style="thin">
        <color rgb="FFFF0000"/>
      </bottom>
      <diagonal/>
    </border>
    <border>
      <left/>
      <right style="thin">
        <color rgb="FFFF0000"/>
      </right>
      <top style="thin">
        <color theme="5"/>
      </top>
      <bottom style="thin">
        <color rgb="FFFF0000"/>
      </bottom>
      <diagonal/>
    </border>
    <border>
      <left style="thin">
        <color rgb="FFFF0000"/>
      </left>
      <right/>
      <top style="thin">
        <color theme="5"/>
      </top>
      <bottom style="thin">
        <color rgb="FFFF0000"/>
      </bottom>
      <diagonal/>
    </border>
    <border>
      <left style="thin">
        <color indexed="64"/>
      </left>
      <right style="thin">
        <color theme="5"/>
      </right>
      <top/>
      <bottom style="thin">
        <color indexed="64"/>
      </bottom>
      <diagonal/>
    </border>
    <border>
      <left style="thin">
        <color theme="5"/>
      </left>
      <right style="thin">
        <color rgb="FFFF0000"/>
      </right>
      <top style="thin">
        <color rgb="FFFF0000"/>
      </top>
      <bottom style="thin">
        <color indexed="64"/>
      </bottom>
      <diagonal/>
    </border>
    <border>
      <left/>
      <right style="thin">
        <color rgb="FFFF0000"/>
      </right>
      <top style="thin">
        <color rgb="FFFF0000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theme="5"/>
      </right>
      <top style="thin">
        <color theme="5"/>
      </top>
      <bottom style="thin">
        <color theme="5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indexed="64"/>
      </left>
      <right style="thin">
        <color theme="5"/>
      </right>
      <top/>
      <bottom/>
      <diagonal/>
    </border>
    <border>
      <left style="thin">
        <color theme="5"/>
      </left>
      <right style="thin">
        <color rgb="FFFF0000"/>
      </right>
      <top style="thin">
        <color rgb="FFFF0000"/>
      </top>
      <bottom/>
      <diagonal/>
    </border>
    <border>
      <left/>
      <right style="thin">
        <color rgb="FFFF0000"/>
      </right>
      <top style="thin">
        <color rgb="FFFF0000"/>
      </top>
      <bottom/>
      <diagonal/>
    </border>
    <border>
      <left/>
      <right style="thin">
        <color theme="5"/>
      </right>
      <top style="thin">
        <color theme="5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1">
    <xf numFmtId="0" fontId="0" fillId="0" borderId="0" xfId="0"/>
    <xf numFmtId="0" fontId="3" fillId="0" borderId="1" xfId="0" applyFont="1" applyBorder="1"/>
    <xf numFmtId="0" fontId="0" fillId="0" borderId="2" xfId="0" applyBorder="1"/>
    <xf numFmtId="0" fontId="0" fillId="0" borderId="3" xfId="0" applyBorder="1"/>
    <xf numFmtId="0" fontId="0" fillId="2" borderId="3" xfId="0" applyFill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Fill="1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3" borderId="3" xfId="0" applyFill="1" applyBorder="1" applyAlignment="1">
      <alignment horizontal="center"/>
    </xf>
    <xf numFmtId="0" fontId="0" fillId="4" borderId="3" xfId="0" applyFill="1" applyBorder="1"/>
    <xf numFmtId="44" fontId="0" fillId="3" borderId="3" xfId="1" applyFont="1" applyFill="1" applyBorder="1"/>
    <xf numFmtId="0" fontId="0" fillId="0" borderId="0" xfId="0" applyBorder="1"/>
    <xf numFmtId="44" fontId="0" fillId="0" borderId="0" xfId="1" applyFont="1"/>
    <xf numFmtId="0" fontId="2" fillId="0" borderId="0" xfId="0" applyFont="1"/>
    <xf numFmtId="44" fontId="0" fillId="0" borderId="0" xfId="0" applyNumberFormat="1"/>
    <xf numFmtId="2" fontId="0" fillId="5" borderId="0" xfId="0" applyNumberFormat="1" applyFill="1"/>
    <xf numFmtId="0" fontId="0" fillId="5" borderId="0" xfId="0" applyFill="1"/>
    <xf numFmtId="44" fontId="0" fillId="6" borderId="0" xfId="1" applyFont="1" applyFill="1"/>
    <xf numFmtId="0" fontId="4" fillId="0" borderId="2" xfId="0" applyFont="1" applyBorder="1"/>
    <xf numFmtId="0" fontId="0" fillId="0" borderId="17" xfId="0" applyFill="1" applyBorder="1"/>
    <xf numFmtId="0" fontId="0" fillId="4" borderId="4" xfId="0" applyFill="1" applyBorder="1"/>
    <xf numFmtId="0" fontId="0" fillId="0" borderId="16" xfId="0" applyFill="1" applyBorder="1"/>
    <xf numFmtId="0" fontId="0" fillId="4" borderId="16" xfId="0" applyFill="1" applyBorder="1"/>
    <xf numFmtId="0" fontId="0" fillId="3" borderId="16" xfId="0" applyFill="1" applyBorder="1"/>
    <xf numFmtId="0" fontId="0" fillId="7" borderId="6" xfId="0" applyFill="1" applyBorder="1"/>
    <xf numFmtId="0" fontId="0" fillId="7" borderId="8" xfId="0" applyFill="1" applyBorder="1"/>
    <xf numFmtId="0" fontId="0" fillId="7" borderId="9" xfId="0" applyFill="1" applyBorder="1"/>
    <xf numFmtId="0" fontId="0" fillId="7" borderId="10" xfId="0" applyFill="1" applyBorder="1"/>
    <xf numFmtId="0" fontId="0" fillId="7" borderId="18" xfId="0" applyFill="1" applyBorder="1"/>
    <xf numFmtId="0" fontId="0" fillId="7" borderId="19" xfId="0" applyFill="1" applyBorder="1"/>
    <xf numFmtId="0" fontId="0" fillId="7" borderId="16" xfId="0" applyFill="1" applyBorder="1"/>
    <xf numFmtId="0" fontId="0" fillId="3" borderId="15" xfId="0" applyFill="1" applyBorder="1"/>
    <xf numFmtId="0" fontId="0" fillId="3" borderId="20" xfId="0" applyFill="1" applyBorder="1"/>
  </cellXfs>
  <cellStyles count="2">
    <cellStyle name="Monétaire" xfId="1" builtinId="4"/>
    <cellStyle name="Normal" xfId="0" builtinId="0"/>
  </cellStyles>
  <dxfs count="2"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6"/>
  <sheetViews>
    <sheetView workbookViewId="0">
      <selection activeCell="J20" sqref="J20"/>
    </sheetView>
  </sheetViews>
  <sheetFormatPr baseColWidth="10" defaultRowHeight="15"/>
  <cols>
    <col min="1" max="1" width="17.140625" customWidth="1"/>
  </cols>
  <sheetData>
    <row r="1" spans="1:7" ht="27" thickBot="1">
      <c r="A1" s="1" t="s">
        <v>0</v>
      </c>
      <c r="E1" s="2"/>
      <c r="F1" s="2"/>
      <c r="G1" s="2"/>
    </row>
    <row r="3" spans="1:7">
      <c r="A3" s="3"/>
      <c r="B3" s="4">
        <v>2000</v>
      </c>
      <c r="C3" s="4">
        <v>4000</v>
      </c>
      <c r="D3" s="4">
        <v>6000</v>
      </c>
      <c r="E3" s="4">
        <v>8000</v>
      </c>
      <c r="F3" s="4">
        <v>10000</v>
      </c>
      <c r="G3" s="4">
        <v>12000</v>
      </c>
    </row>
    <row r="4" spans="1:7">
      <c r="A4" s="3" t="s">
        <v>1</v>
      </c>
      <c r="B4" s="3">
        <v>10</v>
      </c>
      <c r="C4" s="3">
        <v>10</v>
      </c>
      <c r="D4" s="3">
        <v>10</v>
      </c>
      <c r="E4" s="3">
        <v>10</v>
      </c>
      <c r="F4" s="3">
        <v>10</v>
      </c>
      <c r="G4" s="3">
        <v>10</v>
      </c>
    </row>
    <row r="5" spans="1:7">
      <c r="A5" s="3" t="s">
        <v>2</v>
      </c>
      <c r="B5" s="3">
        <v>1</v>
      </c>
      <c r="C5" s="3">
        <v>1</v>
      </c>
      <c r="D5" s="3">
        <v>1</v>
      </c>
      <c r="E5" s="3">
        <v>1</v>
      </c>
      <c r="F5" s="3">
        <v>1</v>
      </c>
      <c r="G5" s="3">
        <v>1</v>
      </c>
    </row>
    <row r="6" spans="1:7">
      <c r="A6" s="3" t="s">
        <v>3</v>
      </c>
      <c r="B6" s="3">
        <v>1</v>
      </c>
      <c r="C6" s="3">
        <v>1</v>
      </c>
      <c r="D6" s="3">
        <v>1</v>
      </c>
      <c r="E6" s="3">
        <v>1</v>
      </c>
      <c r="F6" s="3">
        <v>1</v>
      </c>
      <c r="G6" s="3">
        <v>1</v>
      </c>
    </row>
    <row r="7" spans="1:7">
      <c r="A7" s="3" t="s">
        <v>4</v>
      </c>
      <c r="B7" s="3">
        <v>1</v>
      </c>
      <c r="C7" s="3">
        <v>1</v>
      </c>
      <c r="D7" s="3">
        <v>1</v>
      </c>
      <c r="E7" s="3">
        <v>1</v>
      </c>
      <c r="F7" s="3">
        <v>1</v>
      </c>
      <c r="G7" s="3">
        <v>1</v>
      </c>
    </row>
    <row r="8" spans="1:7">
      <c r="A8" s="3" t="s">
        <v>5</v>
      </c>
      <c r="B8" s="3"/>
      <c r="C8" s="3">
        <v>3</v>
      </c>
      <c r="D8" s="3"/>
      <c r="E8" s="3">
        <v>3</v>
      </c>
      <c r="F8" s="3"/>
      <c r="G8" s="3">
        <v>3</v>
      </c>
    </row>
    <row r="9" spans="1:7">
      <c r="A9" s="3" t="s">
        <v>6</v>
      </c>
      <c r="B9" s="3"/>
      <c r="C9" s="3"/>
      <c r="D9" s="3"/>
      <c r="E9" s="3"/>
      <c r="F9" s="3"/>
      <c r="G9" s="3">
        <v>1</v>
      </c>
    </row>
    <row r="10" spans="1:7">
      <c r="A10" s="3" t="s">
        <v>7</v>
      </c>
      <c r="B10" s="3"/>
      <c r="C10" s="3"/>
      <c r="D10" s="3"/>
      <c r="E10" s="3"/>
      <c r="F10" s="3"/>
      <c r="G10" s="3">
        <v>1</v>
      </c>
    </row>
    <row r="11" spans="1:7">
      <c r="A11" s="3" t="s">
        <v>8</v>
      </c>
      <c r="B11" s="3"/>
      <c r="C11" s="3"/>
      <c r="D11" s="3"/>
      <c r="E11" s="3"/>
      <c r="F11" s="3"/>
      <c r="G11" s="3">
        <v>1</v>
      </c>
    </row>
    <row r="12" spans="1:7">
      <c r="A12" s="3" t="s">
        <v>9</v>
      </c>
      <c r="B12" s="3"/>
      <c r="C12" s="3"/>
      <c r="D12" s="3"/>
      <c r="E12" s="3">
        <v>1</v>
      </c>
      <c r="F12" s="3"/>
      <c r="G12" s="3"/>
    </row>
    <row r="13" spans="1:7">
      <c r="A13" s="5" t="s">
        <v>10</v>
      </c>
      <c r="B13" s="5">
        <v>1</v>
      </c>
      <c r="C13" s="5">
        <v>1</v>
      </c>
      <c r="D13" s="5">
        <v>1</v>
      </c>
      <c r="E13" s="5">
        <v>1</v>
      </c>
      <c r="F13" s="5">
        <v>1</v>
      </c>
      <c r="G13" s="5">
        <v>1</v>
      </c>
    </row>
    <row r="14" spans="1:7">
      <c r="A14" s="6" t="s">
        <v>11</v>
      </c>
      <c r="B14" s="7">
        <v>1</v>
      </c>
      <c r="C14" s="7">
        <v>1</v>
      </c>
      <c r="D14" s="7">
        <v>1</v>
      </c>
      <c r="E14" s="7">
        <v>1</v>
      </c>
      <c r="F14" s="7">
        <v>1</v>
      </c>
      <c r="G14" s="7">
        <v>1</v>
      </c>
    </row>
    <row r="15" spans="1:7">
      <c r="A15" s="8" t="s">
        <v>12</v>
      </c>
      <c r="B15" s="9">
        <v>1</v>
      </c>
      <c r="C15" s="10">
        <v>1</v>
      </c>
      <c r="D15" s="10">
        <v>1</v>
      </c>
      <c r="E15" s="10">
        <v>1</v>
      </c>
      <c r="F15" s="11">
        <v>1</v>
      </c>
      <c r="G15" s="10">
        <v>1</v>
      </c>
    </row>
    <row r="16" spans="1:7">
      <c r="A16" s="12" t="s">
        <v>13</v>
      </c>
      <c r="B16" s="13">
        <v>1</v>
      </c>
      <c r="C16" s="14">
        <v>1</v>
      </c>
      <c r="D16" s="14">
        <v>1</v>
      </c>
      <c r="E16" s="14">
        <v>1</v>
      </c>
      <c r="F16" s="14">
        <v>1</v>
      </c>
      <c r="G16" s="14">
        <v>1</v>
      </c>
    </row>
  </sheetData>
  <conditionalFormatting sqref="B4:G13">
    <cfRule type="cellIs" dxfId="1" priority="1" operator="greaterThan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P29"/>
  <sheetViews>
    <sheetView tabSelected="1" workbookViewId="0">
      <selection activeCell="K1" sqref="K1"/>
    </sheetView>
  </sheetViews>
  <sheetFormatPr baseColWidth="10" defaultRowHeight="15"/>
  <sheetData>
    <row r="1" spans="1:16" ht="27" thickBot="1">
      <c r="A1" s="1" t="s">
        <v>0</v>
      </c>
      <c r="E1" s="2"/>
      <c r="F1" s="2"/>
      <c r="G1" s="26" t="s">
        <v>22</v>
      </c>
      <c r="H1" s="15"/>
      <c r="K1" t="s">
        <v>25</v>
      </c>
    </row>
    <row r="3" spans="1:16">
      <c r="A3" s="3"/>
      <c r="B3" s="4">
        <v>2000</v>
      </c>
      <c r="C3" s="4">
        <v>4000</v>
      </c>
      <c r="D3" s="4">
        <v>6000</v>
      </c>
      <c r="E3" s="4">
        <v>8000</v>
      </c>
      <c r="F3" s="4">
        <v>10000</v>
      </c>
      <c r="G3" s="4">
        <v>12000</v>
      </c>
      <c r="H3" s="16" t="s">
        <v>14</v>
      </c>
      <c r="I3" s="3" t="s">
        <v>15</v>
      </c>
      <c r="J3" s="17" t="s">
        <v>16</v>
      </c>
      <c r="K3" s="4">
        <v>2000</v>
      </c>
      <c r="L3" s="4">
        <v>4000</v>
      </c>
      <c r="M3" s="4">
        <v>6000</v>
      </c>
      <c r="N3" s="4">
        <v>8000</v>
      </c>
      <c r="O3" s="4">
        <v>10000</v>
      </c>
      <c r="P3" s="4">
        <v>12000</v>
      </c>
    </row>
    <row r="4" spans="1:16">
      <c r="A4" s="3" t="s">
        <v>1</v>
      </c>
      <c r="B4" s="3">
        <v>10</v>
      </c>
      <c r="C4" s="3">
        <v>10</v>
      </c>
      <c r="D4" s="3">
        <v>10</v>
      </c>
      <c r="E4" s="3">
        <v>10</v>
      </c>
      <c r="F4" s="3">
        <v>10</v>
      </c>
      <c r="G4" s="3">
        <v>10</v>
      </c>
      <c r="H4" s="18">
        <v>6.6</v>
      </c>
      <c r="I4" s="3">
        <f>H4*4.9/100</f>
        <v>0.32340000000000002</v>
      </c>
      <c r="J4" s="17">
        <f>H4+I4</f>
        <v>6.9234</v>
      </c>
      <c r="K4" s="3">
        <f>B4*J4</f>
        <v>69.233999999999995</v>
      </c>
      <c r="L4" s="3">
        <f>C4*J4</f>
        <v>69.233999999999995</v>
      </c>
      <c r="M4" s="3">
        <f>D4*J4</f>
        <v>69.233999999999995</v>
      </c>
      <c r="N4" s="3">
        <f>J4*F4</f>
        <v>69.233999999999995</v>
      </c>
      <c r="O4" s="3">
        <f>J4*G4</f>
        <v>69.233999999999995</v>
      </c>
      <c r="P4" s="3">
        <f>J4*G4</f>
        <v>69.233999999999995</v>
      </c>
    </row>
    <row r="5" spans="1:16">
      <c r="A5" s="3" t="s">
        <v>2</v>
      </c>
      <c r="B5" s="3">
        <v>1</v>
      </c>
      <c r="C5" s="3">
        <v>1</v>
      </c>
      <c r="D5" s="3">
        <v>1</v>
      </c>
      <c r="E5" s="3">
        <v>1</v>
      </c>
      <c r="F5" s="3">
        <v>1</v>
      </c>
      <c r="G5" s="3">
        <v>1</v>
      </c>
      <c r="H5" s="18">
        <v>35</v>
      </c>
      <c r="I5" s="3">
        <f>H5*4.9/100</f>
        <v>1.7150000000000001</v>
      </c>
      <c r="J5" s="17">
        <f>H5+I5</f>
        <v>36.715000000000003</v>
      </c>
      <c r="K5" s="3">
        <f>B5*J5</f>
        <v>36.715000000000003</v>
      </c>
      <c r="L5" s="3">
        <f>C5*J5</f>
        <v>36.715000000000003</v>
      </c>
      <c r="M5" s="3">
        <f>D5*J5</f>
        <v>36.715000000000003</v>
      </c>
      <c r="N5" s="3">
        <f>J5*F5</f>
        <v>36.715000000000003</v>
      </c>
      <c r="O5" s="3">
        <f>J5*G5</f>
        <v>36.715000000000003</v>
      </c>
      <c r="P5" s="3">
        <f>J5*G5</f>
        <v>36.715000000000003</v>
      </c>
    </row>
    <row r="6" spans="1:16">
      <c r="A6" s="3" t="s">
        <v>3</v>
      </c>
      <c r="B6" s="3">
        <v>1</v>
      </c>
      <c r="C6" s="3">
        <v>1</v>
      </c>
      <c r="D6" s="3">
        <v>1</v>
      </c>
      <c r="E6" s="3">
        <v>1</v>
      </c>
      <c r="F6" s="3">
        <v>1</v>
      </c>
      <c r="G6" s="3">
        <v>1</v>
      </c>
      <c r="H6" s="18">
        <v>26</v>
      </c>
      <c r="I6" s="3">
        <f>H6*4.9/100</f>
        <v>1.274</v>
      </c>
      <c r="J6" s="17">
        <f>H6+I6</f>
        <v>27.274000000000001</v>
      </c>
      <c r="K6" s="3">
        <f>B6*J6</f>
        <v>27.274000000000001</v>
      </c>
      <c r="L6" s="3">
        <f>C6*J6</f>
        <v>27.274000000000001</v>
      </c>
      <c r="M6" s="3">
        <f>D6*J6</f>
        <v>27.274000000000001</v>
      </c>
      <c r="N6" s="3">
        <f>J6*F6</f>
        <v>27.274000000000001</v>
      </c>
      <c r="O6" s="3">
        <f>J6*G6</f>
        <v>27.274000000000001</v>
      </c>
      <c r="P6" s="3">
        <f>J6*G6</f>
        <v>27.274000000000001</v>
      </c>
    </row>
    <row r="7" spans="1:16">
      <c r="A7" s="3" t="s">
        <v>4</v>
      </c>
      <c r="B7" s="3">
        <v>1</v>
      </c>
      <c r="C7" s="3">
        <v>1</v>
      </c>
      <c r="D7" s="3">
        <v>1</v>
      </c>
      <c r="E7" s="3">
        <v>1</v>
      </c>
      <c r="F7" s="3">
        <v>1</v>
      </c>
      <c r="G7" s="3">
        <v>1</v>
      </c>
      <c r="H7" s="18">
        <v>162</v>
      </c>
      <c r="I7" s="3">
        <f>H7*4.9/100</f>
        <v>7.9380000000000006</v>
      </c>
      <c r="J7" s="17">
        <f>H7+I7</f>
        <v>169.93799999999999</v>
      </c>
      <c r="K7" s="3">
        <f>B7*J7</f>
        <v>169.93799999999999</v>
      </c>
      <c r="L7" s="3">
        <f>C7*J7</f>
        <v>169.93799999999999</v>
      </c>
      <c r="M7" s="3">
        <f>D7*J7</f>
        <v>169.93799999999999</v>
      </c>
      <c r="N7" s="3">
        <f>J7*F7</f>
        <v>169.93799999999999</v>
      </c>
      <c r="O7" s="3">
        <f>J7*G7</f>
        <v>169.93799999999999</v>
      </c>
      <c r="P7" s="3">
        <f>J7*G7</f>
        <v>169.93799999999999</v>
      </c>
    </row>
    <row r="8" spans="1:16">
      <c r="A8" s="3" t="s">
        <v>5</v>
      </c>
      <c r="B8" s="3"/>
      <c r="C8" s="3">
        <v>3</v>
      </c>
      <c r="D8" s="3"/>
      <c r="E8" s="3">
        <v>3</v>
      </c>
      <c r="F8" s="3"/>
      <c r="G8" s="3">
        <v>3</v>
      </c>
      <c r="H8" s="18">
        <v>35</v>
      </c>
      <c r="I8" s="3">
        <f>H8*4.9/100</f>
        <v>1.7150000000000001</v>
      </c>
      <c r="J8" s="17">
        <f>H8+I8</f>
        <v>36.715000000000003</v>
      </c>
      <c r="K8" s="3">
        <f t="shared" ref="K8:K12" si="0">B8*J8</f>
        <v>0</v>
      </c>
      <c r="L8" s="3">
        <f t="shared" ref="L8:L12" si="1">C8*J8</f>
        <v>110.14500000000001</v>
      </c>
      <c r="M8" s="3">
        <f t="shared" ref="M8:M12" si="2">D8*J8</f>
        <v>0</v>
      </c>
      <c r="N8" s="3">
        <f>E8*J8</f>
        <v>110.14500000000001</v>
      </c>
      <c r="O8" s="3">
        <f>J8*F8</f>
        <v>0</v>
      </c>
      <c r="P8" s="3">
        <f>J8*G8</f>
        <v>110.14500000000001</v>
      </c>
    </row>
    <row r="9" spans="1:16">
      <c r="A9" s="3" t="s">
        <v>6</v>
      </c>
      <c r="B9" s="3"/>
      <c r="C9" s="3"/>
      <c r="D9" s="3"/>
      <c r="E9" s="3"/>
      <c r="F9" s="3"/>
      <c r="G9" s="3">
        <v>1</v>
      </c>
      <c r="H9" s="18">
        <v>119</v>
      </c>
      <c r="I9" s="3">
        <f>H12*4.9/100</f>
        <v>7.9870000000000001</v>
      </c>
      <c r="J9" s="17">
        <f>H12+I9</f>
        <v>170.98699999999999</v>
      </c>
      <c r="K9" s="3">
        <f t="shared" si="0"/>
        <v>0</v>
      </c>
      <c r="L9" s="3">
        <f t="shared" si="1"/>
        <v>0</v>
      </c>
      <c r="M9" s="3">
        <f t="shared" si="2"/>
        <v>0</v>
      </c>
      <c r="N9" s="3">
        <f t="shared" ref="N9:N12" si="3">E9*J9</f>
        <v>0</v>
      </c>
      <c r="O9" s="3">
        <f t="shared" ref="O9:O12" si="4">J9*F9</f>
        <v>0</v>
      </c>
      <c r="P9" s="3">
        <f t="shared" ref="P9:P12" si="5">J9*G9</f>
        <v>170.98699999999999</v>
      </c>
    </row>
    <row r="10" spans="1:16">
      <c r="A10" s="3" t="s">
        <v>7</v>
      </c>
      <c r="B10" s="3"/>
      <c r="C10" s="3"/>
      <c r="D10" s="3"/>
      <c r="E10" s="3"/>
      <c r="F10" s="3"/>
      <c r="G10" s="3">
        <v>1</v>
      </c>
      <c r="H10" s="18">
        <v>135</v>
      </c>
      <c r="I10" s="3">
        <f>H9*4.9/100</f>
        <v>5.8310000000000004</v>
      </c>
      <c r="J10" s="17">
        <f>H9+I10</f>
        <v>124.831</v>
      </c>
      <c r="K10" s="3">
        <f t="shared" si="0"/>
        <v>0</v>
      </c>
      <c r="L10" s="3">
        <f t="shared" si="1"/>
        <v>0</v>
      </c>
      <c r="M10" s="3">
        <f t="shared" si="2"/>
        <v>0</v>
      </c>
      <c r="N10" s="3">
        <f t="shared" si="3"/>
        <v>0</v>
      </c>
      <c r="O10" s="3">
        <f t="shared" si="4"/>
        <v>0</v>
      </c>
      <c r="P10" s="3">
        <f t="shared" si="5"/>
        <v>124.831</v>
      </c>
    </row>
    <row r="11" spans="1:16">
      <c r="A11" s="3" t="s">
        <v>8</v>
      </c>
      <c r="B11" s="3"/>
      <c r="C11" s="3"/>
      <c r="D11" s="3"/>
      <c r="E11" s="3"/>
      <c r="F11" s="3"/>
      <c r="G11" s="3">
        <v>1</v>
      </c>
      <c r="H11" s="18">
        <v>184</v>
      </c>
      <c r="I11" s="3">
        <f>H10*4.9/100</f>
        <v>6.6150000000000002</v>
      </c>
      <c r="J11" s="17">
        <f>H10+I11</f>
        <v>141.61500000000001</v>
      </c>
      <c r="K11" s="3">
        <f t="shared" si="0"/>
        <v>0</v>
      </c>
      <c r="L11" s="3">
        <f t="shared" si="1"/>
        <v>0</v>
      </c>
      <c r="M11" s="3">
        <f t="shared" si="2"/>
        <v>0</v>
      </c>
      <c r="N11" s="3">
        <f t="shared" si="3"/>
        <v>0</v>
      </c>
      <c r="O11" s="3">
        <f t="shared" si="4"/>
        <v>0</v>
      </c>
      <c r="P11" s="3">
        <f t="shared" si="5"/>
        <v>141.61500000000001</v>
      </c>
    </row>
    <row r="12" spans="1:16">
      <c r="A12" s="3" t="s">
        <v>9</v>
      </c>
      <c r="B12" s="3"/>
      <c r="C12" s="3"/>
      <c r="D12" s="3"/>
      <c r="E12" s="3">
        <v>1</v>
      </c>
      <c r="F12" s="3"/>
      <c r="G12" s="3"/>
      <c r="H12" s="18">
        <v>163</v>
      </c>
      <c r="I12" s="3">
        <f>H11*4.9/100</f>
        <v>9.016</v>
      </c>
      <c r="J12" s="17">
        <f>H11+I12</f>
        <v>193.01599999999999</v>
      </c>
      <c r="K12" s="3">
        <f t="shared" si="0"/>
        <v>0</v>
      </c>
      <c r="L12" s="3">
        <f t="shared" si="1"/>
        <v>0</v>
      </c>
      <c r="M12" s="3">
        <f t="shared" si="2"/>
        <v>0</v>
      </c>
      <c r="N12" s="3">
        <f t="shared" si="3"/>
        <v>193.01599999999999</v>
      </c>
      <c r="O12" s="3">
        <f t="shared" si="4"/>
        <v>0</v>
      </c>
      <c r="P12" s="3">
        <f t="shared" si="5"/>
        <v>0</v>
      </c>
    </row>
    <row r="13" spans="1:16">
      <c r="A13" s="5" t="s">
        <v>10</v>
      </c>
      <c r="B13" s="5">
        <v>1</v>
      </c>
      <c r="C13" s="5">
        <v>1</v>
      </c>
      <c r="D13" s="5">
        <v>1</v>
      </c>
      <c r="E13" s="5">
        <v>1</v>
      </c>
      <c r="F13" s="5">
        <v>1</v>
      </c>
      <c r="G13" s="5">
        <v>1</v>
      </c>
      <c r="H13" s="18">
        <v>410</v>
      </c>
      <c r="I13" s="3">
        <f>H13*4.9/100</f>
        <v>20.090000000000003</v>
      </c>
      <c r="J13" s="17">
        <f>H13+I13</f>
        <v>430.09000000000003</v>
      </c>
      <c r="K13" s="3">
        <f>B13*J13</f>
        <v>430.09000000000003</v>
      </c>
      <c r="L13" s="3">
        <f t="shared" ref="L13:P18" si="6">C13*K13</f>
        <v>430.09000000000003</v>
      </c>
      <c r="M13" s="3">
        <f t="shared" si="6"/>
        <v>430.09000000000003</v>
      </c>
      <c r="N13" s="3">
        <f t="shared" si="6"/>
        <v>430.09000000000003</v>
      </c>
      <c r="O13" s="3">
        <f t="shared" si="6"/>
        <v>430.09000000000003</v>
      </c>
      <c r="P13" s="3">
        <f t="shared" si="6"/>
        <v>430.09000000000003</v>
      </c>
    </row>
    <row r="14" spans="1:16">
      <c r="A14" s="6" t="s">
        <v>11</v>
      </c>
      <c r="B14" s="32">
        <v>1</v>
      </c>
      <c r="C14" s="32">
        <v>1</v>
      </c>
      <c r="D14" s="32">
        <v>1</v>
      </c>
      <c r="E14" s="32">
        <v>1</v>
      </c>
      <c r="F14" s="32">
        <v>1</v>
      </c>
      <c r="G14" s="32">
        <v>1</v>
      </c>
      <c r="H14" s="39">
        <v>76</v>
      </c>
      <c r="I14" s="3">
        <f t="shared" ref="I14:I18" si="7">H14*4.9/100</f>
        <v>3.7240000000000002</v>
      </c>
      <c r="J14" s="17">
        <f t="shared" ref="J14:J18" si="8">H14+I14</f>
        <v>79.724000000000004</v>
      </c>
      <c r="K14" s="3">
        <f t="shared" ref="K14:K18" si="9">B14*J14</f>
        <v>79.724000000000004</v>
      </c>
      <c r="L14" s="3">
        <f t="shared" si="6"/>
        <v>79.724000000000004</v>
      </c>
      <c r="M14" s="3">
        <f t="shared" si="6"/>
        <v>79.724000000000004</v>
      </c>
      <c r="N14" s="3">
        <f t="shared" si="6"/>
        <v>79.724000000000004</v>
      </c>
      <c r="O14" s="3">
        <f t="shared" si="6"/>
        <v>79.724000000000004</v>
      </c>
      <c r="P14" s="3">
        <f t="shared" si="6"/>
        <v>79.724000000000004</v>
      </c>
    </row>
    <row r="15" spans="1:16">
      <c r="A15" s="8" t="s">
        <v>12</v>
      </c>
      <c r="B15" s="33">
        <v>1</v>
      </c>
      <c r="C15" s="34">
        <v>1</v>
      </c>
      <c r="D15" s="34">
        <v>1</v>
      </c>
      <c r="E15" s="34">
        <v>1</v>
      </c>
      <c r="F15" s="35">
        <v>1</v>
      </c>
      <c r="G15" s="34">
        <v>1</v>
      </c>
      <c r="H15" s="39">
        <v>76</v>
      </c>
      <c r="I15" s="3">
        <f t="shared" si="7"/>
        <v>3.7240000000000002</v>
      </c>
      <c r="J15" s="17">
        <f t="shared" si="8"/>
        <v>79.724000000000004</v>
      </c>
      <c r="K15" s="3">
        <f t="shared" si="9"/>
        <v>79.724000000000004</v>
      </c>
      <c r="L15" s="3">
        <f t="shared" si="6"/>
        <v>79.724000000000004</v>
      </c>
      <c r="M15" s="3">
        <f t="shared" si="6"/>
        <v>79.724000000000004</v>
      </c>
      <c r="N15" s="3">
        <f t="shared" si="6"/>
        <v>79.724000000000004</v>
      </c>
      <c r="O15" s="3">
        <f t="shared" si="6"/>
        <v>79.724000000000004</v>
      </c>
      <c r="P15" s="3">
        <f t="shared" si="6"/>
        <v>79.724000000000004</v>
      </c>
    </row>
    <row r="16" spans="1:16">
      <c r="A16" s="27" t="s">
        <v>13</v>
      </c>
      <c r="B16" s="36">
        <v>1</v>
      </c>
      <c r="C16" s="37">
        <v>1</v>
      </c>
      <c r="D16" s="37">
        <v>1</v>
      </c>
      <c r="E16" s="37">
        <v>1</v>
      </c>
      <c r="F16" s="37">
        <v>1</v>
      </c>
      <c r="G16" s="37">
        <v>1</v>
      </c>
      <c r="H16" s="40">
        <v>76</v>
      </c>
      <c r="I16" s="5">
        <f t="shared" si="7"/>
        <v>3.7240000000000002</v>
      </c>
      <c r="J16" s="28">
        <f t="shared" si="8"/>
        <v>79.724000000000004</v>
      </c>
      <c r="K16" s="5">
        <f t="shared" si="9"/>
        <v>79.724000000000004</v>
      </c>
      <c r="L16" s="5">
        <f t="shared" si="6"/>
        <v>79.724000000000004</v>
      </c>
      <c r="M16" s="5">
        <f t="shared" si="6"/>
        <v>79.724000000000004</v>
      </c>
      <c r="N16" s="5">
        <f t="shared" si="6"/>
        <v>79.724000000000004</v>
      </c>
      <c r="O16" s="5">
        <f t="shared" si="6"/>
        <v>79.724000000000004</v>
      </c>
      <c r="P16" s="5">
        <f t="shared" si="6"/>
        <v>79.724000000000004</v>
      </c>
    </row>
    <row r="17" spans="1:16">
      <c r="A17" s="29" t="s">
        <v>23</v>
      </c>
      <c r="B17" s="38">
        <v>1</v>
      </c>
      <c r="C17" s="38">
        <v>1</v>
      </c>
      <c r="D17" s="38">
        <v>1</v>
      </c>
      <c r="E17" s="38">
        <v>1</v>
      </c>
      <c r="F17" s="38">
        <v>1</v>
      </c>
      <c r="G17" s="38">
        <v>1</v>
      </c>
      <c r="H17" s="31">
        <v>300</v>
      </c>
      <c r="I17" s="29">
        <f t="shared" si="7"/>
        <v>14.7</v>
      </c>
      <c r="J17" s="30">
        <f t="shared" si="8"/>
        <v>314.7</v>
      </c>
      <c r="K17" s="29">
        <f t="shared" si="9"/>
        <v>314.7</v>
      </c>
      <c r="L17" s="29">
        <f t="shared" si="6"/>
        <v>314.7</v>
      </c>
      <c r="M17" s="29">
        <f t="shared" si="6"/>
        <v>314.7</v>
      </c>
      <c r="N17" s="29">
        <f t="shared" si="6"/>
        <v>314.7</v>
      </c>
      <c r="O17" s="29">
        <f t="shared" si="6"/>
        <v>314.7</v>
      </c>
      <c r="P17" s="29">
        <f t="shared" si="6"/>
        <v>314.7</v>
      </c>
    </row>
    <row r="18" spans="1:16">
      <c r="A18" s="29" t="s">
        <v>24</v>
      </c>
      <c r="B18" s="38">
        <v>1</v>
      </c>
      <c r="C18" s="38">
        <v>1</v>
      </c>
      <c r="D18" s="38">
        <v>1</v>
      </c>
      <c r="E18" s="38">
        <v>1</v>
      </c>
      <c r="F18" s="38">
        <v>1</v>
      </c>
      <c r="G18" s="38">
        <v>1</v>
      </c>
      <c r="H18" s="31">
        <v>290</v>
      </c>
      <c r="I18" s="29">
        <f t="shared" si="7"/>
        <v>14.21</v>
      </c>
      <c r="J18" s="30">
        <f t="shared" si="8"/>
        <v>304.20999999999998</v>
      </c>
      <c r="K18" s="29">
        <f t="shared" si="9"/>
        <v>304.20999999999998</v>
      </c>
      <c r="L18" s="29">
        <f t="shared" si="6"/>
        <v>304.20999999999998</v>
      </c>
      <c r="M18" s="29">
        <f t="shared" si="6"/>
        <v>304.20999999999998</v>
      </c>
      <c r="N18" s="29">
        <f t="shared" si="6"/>
        <v>304.20999999999998</v>
      </c>
      <c r="O18" s="29">
        <f t="shared" si="6"/>
        <v>304.20999999999998</v>
      </c>
      <c r="P18" s="29">
        <f t="shared" si="6"/>
        <v>304.20999999999998</v>
      </c>
    </row>
    <row r="19" spans="1:16">
      <c r="G19" s="19"/>
      <c r="H19" s="19"/>
    </row>
    <row r="23" spans="1:16">
      <c r="K23" s="3">
        <f>SUM(K4:K18)</f>
        <v>1591.3330000000001</v>
      </c>
      <c r="L23" s="3">
        <f t="shared" ref="L23:P23" si="10">SUM(L4:L18)</f>
        <v>1701.4780000000003</v>
      </c>
      <c r="M23" s="3">
        <f t="shared" si="10"/>
        <v>1591.3330000000001</v>
      </c>
      <c r="N23" s="3">
        <f t="shared" si="10"/>
        <v>1894.4939999999999</v>
      </c>
      <c r="O23" s="3">
        <f t="shared" si="10"/>
        <v>1591.3330000000001</v>
      </c>
      <c r="P23" s="3">
        <f t="shared" si="10"/>
        <v>2138.9110000000001</v>
      </c>
    </row>
    <row r="24" spans="1:16">
      <c r="A24" s="21" t="s">
        <v>17</v>
      </c>
    </row>
    <row r="25" spans="1:16">
      <c r="A25" t="s">
        <v>18</v>
      </c>
      <c r="C25" s="23">
        <v>3</v>
      </c>
      <c r="D25">
        <v>1.04</v>
      </c>
      <c r="M25" s="20">
        <f>AVERAGE(K23:M23)</f>
        <v>1628.048</v>
      </c>
      <c r="N25" s="20"/>
      <c r="O25" s="20"/>
      <c r="P25" s="20">
        <f>AVERAGE(K23:P23)</f>
        <v>1751.4803333333332</v>
      </c>
    </row>
    <row r="26" spans="1:16">
      <c r="A26" t="s">
        <v>19</v>
      </c>
      <c r="C26" s="24">
        <v>3</v>
      </c>
      <c r="M26">
        <f>SUM(K23:M23)</f>
        <v>4884.1440000000002</v>
      </c>
    </row>
    <row r="27" spans="1:16">
      <c r="A27" t="s">
        <v>20</v>
      </c>
      <c r="C27" s="25">
        <f>M25*((D25^C26)-1)/(D25-1)/C26</f>
        <v>1694.0382122666663</v>
      </c>
      <c r="M27" s="22">
        <f>C27*3</f>
        <v>5082.1146367999991</v>
      </c>
    </row>
    <row r="28" spans="1:16">
      <c r="A28" t="s">
        <v>19</v>
      </c>
      <c r="C28" s="24">
        <v>6</v>
      </c>
    </row>
    <row r="29" spans="1:16">
      <c r="A29" t="s">
        <v>21</v>
      </c>
      <c r="C29" s="25">
        <f>P25*((D25^6)-1)/(D25-1)/C28</f>
        <v>1936.2543456460296</v>
      </c>
    </row>
  </sheetData>
  <conditionalFormatting sqref="B4:G13 K4:P18">
    <cfRule type="cellIs" dxfId="0" priority="1" operator="greater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2017-12-04T13:27:44Z</dcterms:created>
  <dcterms:modified xsi:type="dcterms:W3CDTF">2017-12-04T14:07:18Z</dcterms:modified>
</cp:coreProperties>
</file>