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1255" windowHeight="948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E36" i="1"/>
  <c r="J30"/>
  <c r="K30" s="1"/>
  <c r="J29"/>
  <c r="K29" s="1"/>
  <c r="Q29" s="1"/>
  <c r="J28"/>
  <c r="K28" s="1"/>
  <c r="P28" s="1"/>
  <c r="J27"/>
  <c r="K27" s="1"/>
  <c r="P27" s="1"/>
  <c r="J26"/>
  <c r="K26" s="1"/>
  <c r="P26" s="1"/>
  <c r="J25"/>
  <c r="K25" s="1"/>
  <c r="P25" s="1"/>
  <c r="J24"/>
  <c r="K24" s="1"/>
  <c r="P24" s="1"/>
  <c r="J23"/>
  <c r="K23" s="1"/>
  <c r="P23" s="1"/>
  <c r="J22"/>
  <c r="K22" s="1"/>
  <c r="P22" s="1"/>
  <c r="J21"/>
  <c r="K21" s="1"/>
  <c r="P21" s="1"/>
  <c r="Q30" l="1"/>
  <c r="O30"/>
  <c r="M30"/>
  <c r="P30"/>
  <c r="P33" s="1"/>
  <c r="N30"/>
  <c r="L30"/>
  <c r="M21"/>
  <c r="O21"/>
  <c r="Q21"/>
  <c r="M22"/>
  <c r="O22"/>
  <c r="Q22"/>
  <c r="M23"/>
  <c r="O23"/>
  <c r="Q23"/>
  <c r="M24"/>
  <c r="O24"/>
  <c r="Q24"/>
  <c r="M25"/>
  <c r="O25"/>
  <c r="Q25"/>
  <c r="M26"/>
  <c r="O26"/>
  <c r="Q26"/>
  <c r="M27"/>
  <c r="O27"/>
  <c r="Q27"/>
  <c r="M28"/>
  <c r="O28"/>
  <c r="Q28"/>
  <c r="M29"/>
  <c r="O29"/>
  <c r="L21"/>
  <c r="N21"/>
  <c r="L22"/>
  <c r="N22"/>
  <c r="L23"/>
  <c r="N23"/>
  <c r="L24"/>
  <c r="N24"/>
  <c r="L25"/>
  <c r="N25"/>
  <c r="L26"/>
  <c r="N26"/>
  <c r="L27"/>
  <c r="N27"/>
  <c r="L28"/>
  <c r="N28"/>
  <c r="L29"/>
  <c r="N29"/>
  <c r="L33" l="1"/>
  <c r="Q33"/>
  <c r="M33"/>
  <c r="N33"/>
  <c r="O33"/>
  <c r="P36" s="1"/>
  <c r="D42" s="1"/>
  <c r="P35" l="1"/>
  <c r="D40" s="1"/>
  <c r="M35"/>
  <c r="D38" s="1"/>
</calcChain>
</file>

<file path=xl/sharedStrings.xml><?xml version="1.0" encoding="utf-8"?>
<sst xmlns="http://schemas.openxmlformats.org/spreadsheetml/2006/main" count="45" uniqueCount="27">
  <si>
    <t>RENNER RS-B 2,2 à 5-5(PRO 1 NK)</t>
  </si>
  <si>
    <t>Ref</t>
  </si>
  <si>
    <t>huile</t>
  </si>
  <si>
    <t>Filtre a huile</t>
  </si>
  <si>
    <t>Filtre a air</t>
  </si>
  <si>
    <t>separateur</t>
  </si>
  <si>
    <t>01408</t>
  </si>
  <si>
    <t>courroies</t>
  </si>
  <si>
    <t>bulbe thermostatique</t>
  </si>
  <si>
    <t>17186</t>
  </si>
  <si>
    <t>Kit bloc aspiration</t>
  </si>
  <si>
    <t>10283</t>
  </si>
  <si>
    <t>Kit VPM</t>
  </si>
  <si>
    <t>17184</t>
  </si>
  <si>
    <t>Electrovanne</t>
  </si>
  <si>
    <t>03457</t>
  </si>
  <si>
    <t>main d'œuvre</t>
  </si>
  <si>
    <t>Hausse 2018</t>
  </si>
  <si>
    <t>PT Ht 2018</t>
  </si>
  <si>
    <t>FORMULE:  S=100*((1.02^15)-1)/(1.02-1)</t>
  </si>
  <si>
    <t>% augmentation annuelle</t>
  </si>
  <si>
    <t>Nombre années</t>
  </si>
  <si>
    <t>PT Ht2017</t>
  </si>
  <si>
    <t>10273-5</t>
  </si>
  <si>
    <t>prix par maintenance 2000/an-de 0 à 3 ans</t>
  </si>
  <si>
    <t>prix par maintenance 2000/an-6 ans</t>
  </si>
  <si>
    <t>prix par maintenance 2000/an-3 à 6 ans</t>
  </si>
</sst>
</file>

<file path=xl/styles.xml><?xml version="1.0" encoding="utf-8"?>
<styleSheet xmlns="http://schemas.openxmlformats.org/spreadsheetml/2006/main">
  <numFmts count="1">
    <numFmt numFmtId="44" formatCode="_-* #,##0.00\ &quot;€&quot;_-;\-* #,##0.00\ &quot;€&quot;_-;_-* &quot;-&quot;??\ &quot;€&quot;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49" fontId="0" fillId="0" borderId="4" xfId="0" applyNumberFormat="1" applyBorder="1"/>
    <xf numFmtId="0" fontId="0" fillId="2" borderId="4" xfId="0" applyFill="1" applyBorder="1"/>
    <xf numFmtId="0" fontId="0" fillId="3" borderId="4" xfId="0" applyFill="1" applyBorder="1" applyAlignment="1">
      <alignment horizontal="center"/>
    </xf>
    <xf numFmtId="49" fontId="0" fillId="0" borderId="0" xfId="0" applyNumberFormat="1"/>
    <xf numFmtId="44" fontId="0" fillId="3" borderId="4" xfId="1" applyFont="1" applyFill="1" applyBorder="1"/>
    <xf numFmtId="0" fontId="0" fillId="4" borderId="4" xfId="0" applyFill="1" applyBorder="1"/>
    <xf numFmtId="0" fontId="2" fillId="0" borderId="0" xfId="0" applyFont="1"/>
    <xf numFmtId="44" fontId="0" fillId="0" borderId="0" xfId="1" applyFont="1"/>
    <xf numFmtId="2" fontId="0" fillId="5" borderId="0" xfId="0" applyNumberFormat="1" applyFill="1"/>
    <xf numFmtId="0" fontId="0" fillId="5" borderId="0" xfId="0" applyFill="1"/>
    <xf numFmtId="44" fontId="0" fillId="6" borderId="0" xfId="1" applyFont="1" applyFill="1"/>
  </cellXfs>
  <cellStyles count="2">
    <cellStyle name="Monétaire" xfId="1" builtinId="4"/>
    <cellStyle name="Normal" xfId="0" builtinId="0"/>
  </cellStyles>
  <dxfs count="1">
    <dxf>
      <fill>
        <patternFill>
          <bgColor theme="6" tint="0.5999633777886288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42"/>
  <sheetViews>
    <sheetView tabSelected="1" topLeftCell="A7" workbookViewId="0">
      <selection activeCell="A42" sqref="A42"/>
    </sheetView>
  </sheetViews>
  <sheetFormatPr baseColWidth="10" defaultRowHeight="15"/>
  <cols>
    <col min="1" max="1" width="18.140625" customWidth="1"/>
    <col min="4" max="4" width="11.42578125" customWidth="1"/>
    <col min="21" max="21" width="12.85546875" bestFit="1" customWidth="1"/>
  </cols>
  <sheetData>
    <row r="1" spans="1:9" ht="27" thickBot="1">
      <c r="E1" s="1" t="s">
        <v>0</v>
      </c>
      <c r="F1" s="2"/>
      <c r="G1" s="2"/>
      <c r="H1" s="2"/>
      <c r="I1" s="3"/>
    </row>
    <row r="2" spans="1:9">
      <c r="B2" t="s">
        <v>1</v>
      </c>
    </row>
    <row r="3" spans="1:9">
      <c r="A3" s="4"/>
      <c r="B3" s="5"/>
      <c r="C3" s="6">
        <v>2000</v>
      </c>
      <c r="D3" s="6">
        <v>4000</v>
      </c>
      <c r="E3" s="6">
        <v>6000</v>
      </c>
      <c r="F3" s="6">
        <v>8000</v>
      </c>
      <c r="G3" s="6">
        <v>10000</v>
      </c>
      <c r="H3" s="6">
        <v>12000</v>
      </c>
      <c r="I3" s="7"/>
    </row>
    <row r="4" spans="1:9">
      <c r="A4" s="4" t="s">
        <v>2</v>
      </c>
      <c r="B4" s="8"/>
      <c r="C4" s="4">
        <v>5</v>
      </c>
      <c r="D4" s="4">
        <v>5</v>
      </c>
      <c r="E4" s="4">
        <v>5</v>
      </c>
      <c r="F4" s="4">
        <v>5</v>
      </c>
      <c r="G4" s="4">
        <v>5</v>
      </c>
      <c r="H4" s="4">
        <v>5</v>
      </c>
      <c r="I4" s="9"/>
    </row>
    <row r="5" spans="1:9">
      <c r="A5" s="4" t="s">
        <v>3</v>
      </c>
      <c r="B5" s="5">
        <v>10277</v>
      </c>
      <c r="C5" s="4">
        <v>1</v>
      </c>
      <c r="D5" s="4">
        <v>1</v>
      </c>
      <c r="E5" s="4">
        <v>1</v>
      </c>
      <c r="F5" s="4">
        <v>1</v>
      </c>
      <c r="G5" s="4">
        <v>1</v>
      </c>
      <c r="H5" s="4">
        <v>1</v>
      </c>
      <c r="I5" s="9"/>
    </row>
    <row r="6" spans="1:9">
      <c r="A6" s="4" t="s">
        <v>4</v>
      </c>
      <c r="B6" s="5">
        <v>10278</v>
      </c>
      <c r="C6" s="4">
        <v>1</v>
      </c>
      <c r="D6" s="4">
        <v>1</v>
      </c>
      <c r="E6" s="4">
        <v>1</v>
      </c>
      <c r="F6" s="4">
        <v>1</v>
      </c>
      <c r="G6" s="4">
        <v>1</v>
      </c>
      <c r="H6" s="4">
        <v>1</v>
      </c>
      <c r="I6" s="9"/>
    </row>
    <row r="7" spans="1:9">
      <c r="A7" s="4" t="s">
        <v>5</v>
      </c>
      <c r="B7" s="5" t="s">
        <v>6</v>
      </c>
      <c r="C7" s="4">
        <v>1</v>
      </c>
      <c r="D7" s="4">
        <v>1</v>
      </c>
      <c r="E7" s="4">
        <v>1</v>
      </c>
      <c r="F7" s="4">
        <v>1</v>
      </c>
      <c r="G7" s="4">
        <v>1</v>
      </c>
      <c r="H7" s="4">
        <v>1</v>
      </c>
      <c r="I7" s="9"/>
    </row>
    <row r="8" spans="1:9">
      <c r="A8" s="4" t="s">
        <v>7</v>
      </c>
      <c r="B8" s="5"/>
      <c r="C8" s="4"/>
      <c r="D8" s="4">
        <v>2</v>
      </c>
      <c r="E8" s="4">
        <v>0</v>
      </c>
      <c r="F8" s="4">
        <v>2</v>
      </c>
      <c r="G8" s="4"/>
      <c r="H8" s="4">
        <v>2</v>
      </c>
      <c r="I8" s="9"/>
    </row>
    <row r="9" spans="1:9">
      <c r="A9" s="4" t="s">
        <v>8</v>
      </c>
      <c r="B9" s="5" t="s">
        <v>9</v>
      </c>
      <c r="C9" s="4"/>
      <c r="D9" s="4"/>
      <c r="E9" s="4"/>
      <c r="F9" s="4">
        <v>1</v>
      </c>
      <c r="G9" s="4"/>
      <c r="H9" s="4"/>
      <c r="I9" s="9"/>
    </row>
    <row r="10" spans="1:9">
      <c r="A10" s="4" t="s">
        <v>10</v>
      </c>
      <c r="B10" s="5" t="s">
        <v>11</v>
      </c>
      <c r="C10" s="4"/>
      <c r="D10" s="4"/>
      <c r="E10" s="4"/>
      <c r="F10" s="4">
        <v>1</v>
      </c>
      <c r="G10" s="4"/>
      <c r="H10" s="4"/>
      <c r="I10" s="9"/>
    </row>
    <row r="11" spans="1:9">
      <c r="A11" s="4" t="s">
        <v>12</v>
      </c>
      <c r="B11" s="5" t="s">
        <v>13</v>
      </c>
      <c r="C11" s="4"/>
      <c r="D11" s="4"/>
      <c r="E11" s="4"/>
      <c r="F11" s="4">
        <v>1</v>
      </c>
      <c r="G11" s="4"/>
      <c r="H11" s="4"/>
      <c r="I11" s="9"/>
    </row>
    <row r="12" spans="1:9">
      <c r="A12" s="4" t="s">
        <v>14</v>
      </c>
      <c r="B12" s="5" t="s">
        <v>15</v>
      </c>
      <c r="C12" s="4"/>
      <c r="D12" s="4"/>
      <c r="E12" s="4"/>
      <c r="F12" s="4"/>
      <c r="G12" s="4"/>
      <c r="H12" s="4">
        <v>1</v>
      </c>
      <c r="I12" s="9"/>
    </row>
    <row r="13" spans="1:9">
      <c r="A13" s="4" t="s">
        <v>16</v>
      </c>
      <c r="B13" s="5"/>
      <c r="C13" s="4">
        <v>1</v>
      </c>
      <c r="D13" s="4">
        <v>1</v>
      </c>
      <c r="E13" s="4">
        <v>1</v>
      </c>
      <c r="F13" s="4">
        <v>1</v>
      </c>
      <c r="G13" s="4">
        <v>1</v>
      </c>
      <c r="H13" s="4">
        <v>1</v>
      </c>
      <c r="I13" s="9"/>
    </row>
    <row r="14" spans="1:9">
      <c r="A14" s="4"/>
      <c r="B14" s="5"/>
      <c r="C14" s="4"/>
      <c r="D14" s="4"/>
      <c r="E14" s="4"/>
      <c r="F14" s="4"/>
      <c r="G14" s="4"/>
      <c r="H14" s="4"/>
      <c r="I14" s="9"/>
    </row>
    <row r="17" spans="1:17" ht="15.75" thickBot="1"/>
    <row r="18" spans="1:17" ht="27" thickBot="1">
      <c r="E18" s="1" t="s">
        <v>0</v>
      </c>
      <c r="F18" s="2"/>
      <c r="G18" s="2"/>
      <c r="H18" s="2"/>
      <c r="I18" s="3"/>
    </row>
    <row r="19" spans="1:17">
      <c r="B19" t="s">
        <v>1</v>
      </c>
    </row>
    <row r="20" spans="1:17">
      <c r="A20" s="4"/>
      <c r="B20" s="5"/>
      <c r="C20" s="6">
        <v>2000</v>
      </c>
      <c r="D20" s="6">
        <v>4000</v>
      </c>
      <c r="E20" s="6">
        <v>6000</v>
      </c>
      <c r="F20" s="6">
        <v>8000</v>
      </c>
      <c r="G20" s="6">
        <v>10000</v>
      </c>
      <c r="H20" s="6">
        <v>12000</v>
      </c>
      <c r="I20" s="7" t="s">
        <v>22</v>
      </c>
      <c r="J20" s="4" t="s">
        <v>17</v>
      </c>
      <c r="K20" s="10" t="s">
        <v>18</v>
      </c>
      <c r="L20" s="6">
        <v>2000</v>
      </c>
      <c r="M20" s="6">
        <v>4000</v>
      </c>
      <c r="N20" s="6">
        <v>6000</v>
      </c>
      <c r="O20" s="6">
        <v>8000</v>
      </c>
      <c r="P20" s="6">
        <v>10000</v>
      </c>
      <c r="Q20" s="6">
        <v>12000</v>
      </c>
    </row>
    <row r="21" spans="1:17">
      <c r="A21" s="4" t="s">
        <v>2</v>
      </c>
      <c r="B21" t="s">
        <v>23</v>
      </c>
      <c r="C21" s="4">
        <v>5</v>
      </c>
      <c r="D21" s="4">
        <v>5</v>
      </c>
      <c r="E21" s="4">
        <v>5</v>
      </c>
      <c r="F21" s="4">
        <v>5</v>
      </c>
      <c r="G21" s="4">
        <v>5</v>
      </c>
      <c r="H21" s="4">
        <v>5</v>
      </c>
      <c r="I21" s="9">
        <v>7.8</v>
      </c>
      <c r="J21" s="4">
        <f t="shared" ref="J21:J30" si="0">I21*4.9/100</f>
        <v>0.38219999999999998</v>
      </c>
      <c r="K21" s="10">
        <f t="shared" ref="K21:K30" si="1">I21+J21</f>
        <v>8.1821999999999999</v>
      </c>
      <c r="L21" s="4">
        <f t="shared" ref="L21:L30" si="2">C21*K21</f>
        <v>40.911000000000001</v>
      </c>
      <c r="M21" s="4">
        <f t="shared" ref="M21:M30" si="3">D21*K21</f>
        <v>40.911000000000001</v>
      </c>
      <c r="N21" s="4">
        <f t="shared" ref="N21:N30" si="4">E21*K21</f>
        <v>40.911000000000001</v>
      </c>
      <c r="O21" s="4">
        <f>K21*G21</f>
        <v>40.911000000000001</v>
      </c>
      <c r="P21" s="4">
        <f>K21*H21</f>
        <v>40.911000000000001</v>
      </c>
      <c r="Q21" s="4">
        <f t="shared" ref="Q21:Q30" si="5">K21*H21</f>
        <v>40.911000000000001</v>
      </c>
    </row>
    <row r="22" spans="1:17">
      <c r="A22" s="4" t="s">
        <v>3</v>
      </c>
      <c r="B22" s="5">
        <v>10277</v>
      </c>
      <c r="C22" s="4">
        <v>1</v>
      </c>
      <c r="D22" s="4">
        <v>1</v>
      </c>
      <c r="E22" s="4">
        <v>1</v>
      </c>
      <c r="F22" s="4">
        <v>1</v>
      </c>
      <c r="G22" s="4">
        <v>1</v>
      </c>
      <c r="H22" s="4">
        <v>1</v>
      </c>
      <c r="I22" s="9">
        <v>28</v>
      </c>
      <c r="J22" s="4">
        <f t="shared" si="0"/>
        <v>1.3720000000000001</v>
      </c>
      <c r="K22" s="10">
        <f t="shared" si="1"/>
        <v>29.372</v>
      </c>
      <c r="L22" s="4">
        <f t="shared" si="2"/>
        <v>29.372</v>
      </c>
      <c r="M22" s="4">
        <f t="shared" si="3"/>
        <v>29.372</v>
      </c>
      <c r="N22" s="4">
        <f t="shared" si="4"/>
        <v>29.372</v>
      </c>
      <c r="O22" s="4">
        <f>K22*G22</f>
        <v>29.372</v>
      </c>
      <c r="P22" s="4">
        <f>K22*H22</f>
        <v>29.372</v>
      </c>
      <c r="Q22" s="4">
        <f t="shared" si="5"/>
        <v>29.372</v>
      </c>
    </row>
    <row r="23" spans="1:17">
      <c r="A23" s="4" t="s">
        <v>4</v>
      </c>
      <c r="B23" s="5">
        <v>10278</v>
      </c>
      <c r="C23" s="4">
        <v>1</v>
      </c>
      <c r="D23" s="4">
        <v>1</v>
      </c>
      <c r="E23" s="4">
        <v>1</v>
      </c>
      <c r="F23" s="4">
        <v>1</v>
      </c>
      <c r="G23" s="4">
        <v>1</v>
      </c>
      <c r="H23" s="4">
        <v>1</v>
      </c>
      <c r="I23" s="9">
        <v>12</v>
      </c>
      <c r="J23" s="4">
        <f t="shared" si="0"/>
        <v>0.58800000000000008</v>
      </c>
      <c r="K23" s="10">
        <f t="shared" si="1"/>
        <v>12.588000000000001</v>
      </c>
      <c r="L23" s="4">
        <f t="shared" si="2"/>
        <v>12.588000000000001</v>
      </c>
      <c r="M23" s="4">
        <f t="shared" si="3"/>
        <v>12.588000000000001</v>
      </c>
      <c r="N23" s="4">
        <f t="shared" si="4"/>
        <v>12.588000000000001</v>
      </c>
      <c r="O23" s="4">
        <f>K23*G23</f>
        <v>12.588000000000001</v>
      </c>
      <c r="P23" s="4">
        <f>K23*H23</f>
        <v>12.588000000000001</v>
      </c>
      <c r="Q23" s="4">
        <f t="shared" si="5"/>
        <v>12.588000000000001</v>
      </c>
    </row>
    <row r="24" spans="1:17">
      <c r="A24" s="4" t="s">
        <v>5</v>
      </c>
      <c r="B24" s="5" t="s">
        <v>6</v>
      </c>
      <c r="C24" s="4">
        <v>1</v>
      </c>
      <c r="D24" s="4">
        <v>1</v>
      </c>
      <c r="E24" s="4">
        <v>1</v>
      </c>
      <c r="F24" s="4">
        <v>1</v>
      </c>
      <c r="G24" s="4">
        <v>1</v>
      </c>
      <c r="H24" s="4">
        <v>1</v>
      </c>
      <c r="I24" s="9">
        <v>67</v>
      </c>
      <c r="J24" s="4">
        <f t="shared" si="0"/>
        <v>3.2829999999999999</v>
      </c>
      <c r="K24" s="10">
        <f t="shared" si="1"/>
        <v>70.283000000000001</v>
      </c>
      <c r="L24" s="4">
        <f t="shared" si="2"/>
        <v>70.283000000000001</v>
      </c>
      <c r="M24" s="4">
        <f t="shared" si="3"/>
        <v>70.283000000000001</v>
      </c>
      <c r="N24" s="4">
        <f t="shared" si="4"/>
        <v>70.283000000000001</v>
      </c>
      <c r="O24" s="4">
        <f>K24*G24</f>
        <v>70.283000000000001</v>
      </c>
      <c r="P24" s="4">
        <f>K24*H24</f>
        <v>70.283000000000001</v>
      </c>
      <c r="Q24" s="4">
        <f t="shared" si="5"/>
        <v>70.283000000000001</v>
      </c>
    </row>
    <row r="25" spans="1:17">
      <c r="A25" s="4" t="s">
        <v>7</v>
      </c>
      <c r="B25" s="5"/>
      <c r="C25" s="4"/>
      <c r="D25" s="4">
        <v>2</v>
      </c>
      <c r="E25" s="4">
        <v>0</v>
      </c>
      <c r="F25" s="4">
        <v>2</v>
      </c>
      <c r="G25" s="4"/>
      <c r="H25" s="4">
        <v>2</v>
      </c>
      <c r="I25" s="9">
        <v>35</v>
      </c>
      <c r="J25" s="4">
        <f t="shared" si="0"/>
        <v>1.7150000000000001</v>
      </c>
      <c r="K25" s="10">
        <f t="shared" si="1"/>
        <v>36.715000000000003</v>
      </c>
      <c r="L25" s="4">
        <f t="shared" si="2"/>
        <v>0</v>
      </c>
      <c r="M25" s="4">
        <f t="shared" si="3"/>
        <v>73.430000000000007</v>
      </c>
      <c r="N25" s="4">
        <f t="shared" si="4"/>
        <v>0</v>
      </c>
      <c r="O25" s="4">
        <f>F25*K25</f>
        <v>73.430000000000007</v>
      </c>
      <c r="P25" s="4">
        <f>K25*G25</f>
        <v>0</v>
      </c>
      <c r="Q25" s="4">
        <f t="shared" si="5"/>
        <v>73.430000000000007</v>
      </c>
    </row>
    <row r="26" spans="1:17">
      <c r="A26" s="4" t="s">
        <v>8</v>
      </c>
      <c r="B26" s="5" t="s">
        <v>9</v>
      </c>
      <c r="C26" s="4"/>
      <c r="D26" s="4"/>
      <c r="E26" s="4"/>
      <c r="F26" s="4">
        <v>1</v>
      </c>
      <c r="G26" s="4"/>
      <c r="H26" s="4"/>
      <c r="I26" s="9">
        <v>125</v>
      </c>
      <c r="J26" s="4">
        <f t="shared" si="0"/>
        <v>6.125</v>
      </c>
      <c r="K26" s="10">
        <f t="shared" si="1"/>
        <v>131.125</v>
      </c>
      <c r="L26" s="4">
        <f t="shared" si="2"/>
        <v>0</v>
      </c>
      <c r="M26" s="4">
        <f t="shared" si="3"/>
        <v>0</v>
      </c>
      <c r="N26" s="4">
        <f t="shared" si="4"/>
        <v>0</v>
      </c>
      <c r="O26" s="4">
        <f>K26*G26</f>
        <v>0</v>
      </c>
      <c r="P26" s="4">
        <f>K26*F26</f>
        <v>131.125</v>
      </c>
      <c r="Q26" s="4">
        <f t="shared" si="5"/>
        <v>0</v>
      </c>
    </row>
    <row r="27" spans="1:17">
      <c r="A27" s="4" t="s">
        <v>10</v>
      </c>
      <c r="B27" s="5" t="s">
        <v>11</v>
      </c>
      <c r="C27" s="4"/>
      <c r="D27" s="4"/>
      <c r="E27" s="4"/>
      <c r="F27" s="4">
        <v>1</v>
      </c>
      <c r="G27" s="4"/>
      <c r="H27" s="4"/>
      <c r="I27" s="9">
        <v>151</v>
      </c>
      <c r="J27" s="4">
        <f t="shared" si="0"/>
        <v>7.3990000000000009</v>
      </c>
      <c r="K27" s="10">
        <f t="shared" si="1"/>
        <v>158.399</v>
      </c>
      <c r="L27" s="4">
        <f t="shared" si="2"/>
        <v>0</v>
      </c>
      <c r="M27" s="4">
        <f t="shared" si="3"/>
        <v>0</v>
      </c>
      <c r="N27" s="4">
        <f t="shared" si="4"/>
        <v>0</v>
      </c>
      <c r="O27" s="4">
        <f>K27*G27</f>
        <v>0</v>
      </c>
      <c r="P27" s="4">
        <f>K27*F27</f>
        <v>158.399</v>
      </c>
      <c r="Q27" s="4">
        <f t="shared" si="5"/>
        <v>0</v>
      </c>
    </row>
    <row r="28" spans="1:17">
      <c r="A28" s="4" t="s">
        <v>12</v>
      </c>
      <c r="B28" s="5" t="s">
        <v>13</v>
      </c>
      <c r="C28" s="4"/>
      <c r="D28" s="4"/>
      <c r="E28" s="4"/>
      <c r="F28" s="4">
        <v>1</v>
      </c>
      <c r="G28" s="4"/>
      <c r="H28" s="4"/>
      <c r="I28" s="9">
        <v>148</v>
      </c>
      <c r="J28" s="4">
        <f t="shared" si="0"/>
        <v>7.2520000000000007</v>
      </c>
      <c r="K28" s="10">
        <f t="shared" si="1"/>
        <v>155.25200000000001</v>
      </c>
      <c r="L28" s="4">
        <f t="shared" si="2"/>
        <v>0</v>
      </c>
      <c r="M28" s="4">
        <f t="shared" si="3"/>
        <v>0</v>
      </c>
      <c r="N28" s="4">
        <f t="shared" si="4"/>
        <v>0</v>
      </c>
      <c r="O28" s="4">
        <f>K28*G28</f>
        <v>0</v>
      </c>
      <c r="P28" s="4">
        <f>K28*F28</f>
        <v>155.25200000000001</v>
      </c>
      <c r="Q28" s="4">
        <f t="shared" si="5"/>
        <v>0</v>
      </c>
    </row>
    <row r="29" spans="1:17">
      <c r="A29" s="4" t="s">
        <v>14</v>
      </c>
      <c r="B29" s="5" t="s">
        <v>15</v>
      </c>
      <c r="C29" s="4"/>
      <c r="D29" s="4"/>
      <c r="E29" s="4"/>
      <c r="F29" s="4"/>
      <c r="G29" s="4"/>
      <c r="H29" s="4">
        <v>1</v>
      </c>
      <c r="I29" s="9">
        <v>123</v>
      </c>
      <c r="J29" s="4">
        <f t="shared" si="0"/>
        <v>6.0270000000000001</v>
      </c>
      <c r="K29" s="10">
        <f t="shared" si="1"/>
        <v>129.02699999999999</v>
      </c>
      <c r="L29" s="4">
        <f t="shared" si="2"/>
        <v>0</v>
      </c>
      <c r="M29" s="4">
        <f t="shared" si="3"/>
        <v>0</v>
      </c>
      <c r="N29" s="4">
        <f t="shared" si="4"/>
        <v>0</v>
      </c>
      <c r="O29" s="4">
        <f>K29*G29</f>
        <v>0</v>
      </c>
      <c r="P29" s="4"/>
      <c r="Q29" s="4">
        <f t="shared" si="5"/>
        <v>129.02699999999999</v>
      </c>
    </row>
    <row r="30" spans="1:17">
      <c r="A30" s="4" t="s">
        <v>16</v>
      </c>
      <c r="B30" s="5"/>
      <c r="C30" s="4">
        <v>1</v>
      </c>
      <c r="D30" s="4">
        <v>1</v>
      </c>
      <c r="E30" s="4">
        <v>1</v>
      </c>
      <c r="F30" s="4">
        <v>1</v>
      </c>
      <c r="G30" s="4">
        <v>1</v>
      </c>
      <c r="H30" s="4">
        <v>1</v>
      </c>
      <c r="I30" s="9">
        <v>379</v>
      </c>
      <c r="J30" s="4">
        <f t="shared" si="0"/>
        <v>18.571000000000002</v>
      </c>
      <c r="K30" s="10">
        <f t="shared" si="1"/>
        <v>397.57100000000003</v>
      </c>
      <c r="L30" s="4">
        <f t="shared" si="2"/>
        <v>397.57100000000003</v>
      </c>
      <c r="M30" s="4">
        <f t="shared" si="3"/>
        <v>397.57100000000003</v>
      </c>
      <c r="N30" s="4">
        <f t="shared" si="4"/>
        <v>397.57100000000003</v>
      </c>
      <c r="O30" s="4">
        <f>K30*G30</f>
        <v>397.57100000000003</v>
      </c>
      <c r="P30" s="4">
        <f>K30*H30</f>
        <v>397.57100000000003</v>
      </c>
      <c r="Q30" s="4">
        <f t="shared" si="5"/>
        <v>397.57100000000003</v>
      </c>
    </row>
    <row r="31" spans="1:17">
      <c r="A31" s="4"/>
      <c r="B31" s="5"/>
      <c r="C31" s="4"/>
      <c r="D31" s="4"/>
      <c r="E31" s="4"/>
      <c r="F31" s="4"/>
      <c r="G31" s="4"/>
      <c r="H31" s="4"/>
      <c r="I31" s="9"/>
      <c r="J31" s="4"/>
      <c r="K31" s="10"/>
      <c r="L31" s="4"/>
      <c r="M31" s="4"/>
      <c r="N31" s="4"/>
      <c r="O31" s="4"/>
      <c r="P31" s="4"/>
      <c r="Q31" s="4"/>
    </row>
    <row r="32" spans="1:17">
      <c r="A32" s="4"/>
      <c r="B32" s="5"/>
      <c r="C32" s="4"/>
      <c r="D32" s="4"/>
      <c r="E32" s="4"/>
      <c r="F32" s="4"/>
      <c r="G32" s="4"/>
      <c r="H32" s="4"/>
      <c r="I32" s="9"/>
      <c r="J32" s="4"/>
      <c r="K32" s="10"/>
      <c r="L32" s="4"/>
      <c r="M32" s="4"/>
      <c r="N32" s="4"/>
      <c r="O32" s="4"/>
      <c r="P32" s="4"/>
      <c r="Q32" s="4"/>
    </row>
    <row r="33" spans="1:17">
      <c r="A33" s="4"/>
      <c r="B33" s="5"/>
      <c r="C33" s="4"/>
      <c r="D33" s="4"/>
      <c r="E33" s="4"/>
      <c r="F33" s="4"/>
      <c r="G33" s="4"/>
      <c r="H33" s="4"/>
      <c r="I33" s="4"/>
      <c r="J33" s="4"/>
      <c r="K33" s="4"/>
      <c r="L33" s="4">
        <f t="shared" ref="L33:Q33" si="6">SUM(L21:L30)</f>
        <v>550.72500000000002</v>
      </c>
      <c r="M33" s="4">
        <f t="shared" si="6"/>
        <v>624.15499999999997</v>
      </c>
      <c r="N33" s="4">
        <f t="shared" si="6"/>
        <v>550.72500000000002</v>
      </c>
      <c r="O33" s="4">
        <f t="shared" si="6"/>
        <v>624.15499999999997</v>
      </c>
      <c r="P33" s="4">
        <f t="shared" si="6"/>
        <v>995.50100000000009</v>
      </c>
      <c r="Q33" s="4">
        <f t="shared" si="6"/>
        <v>753.18200000000002</v>
      </c>
    </row>
    <row r="35" spans="1:17">
      <c r="A35" s="11" t="s">
        <v>19</v>
      </c>
      <c r="M35" s="12">
        <f>AVERAGE(L33:N33)</f>
        <v>575.20166666666671</v>
      </c>
      <c r="N35" s="12"/>
      <c r="O35" s="12"/>
      <c r="P35" s="12">
        <f>AVERAGE(L33:Q33)</f>
        <v>683.07383333333337</v>
      </c>
    </row>
    <row r="36" spans="1:17">
      <c r="A36" t="s">
        <v>20</v>
      </c>
      <c r="D36" s="13">
        <v>5</v>
      </c>
      <c r="E36">
        <f>(D36/100)+1</f>
        <v>1.05</v>
      </c>
      <c r="P36">
        <f>AVERAGE(O33:Q33)</f>
        <v>790.94599999999991</v>
      </c>
    </row>
    <row r="37" spans="1:17">
      <c r="A37" t="s">
        <v>21</v>
      </c>
      <c r="D37" s="14">
        <v>3</v>
      </c>
    </row>
    <row r="38" spans="1:17">
      <c r="A38" t="s">
        <v>24</v>
      </c>
      <c r="D38" s="15">
        <f>M35*((E36^D37)-1)/(E36-1)/D37</f>
        <v>604.44108472222217</v>
      </c>
    </row>
    <row r="39" spans="1:17">
      <c r="A39" t="s">
        <v>21</v>
      </c>
      <c r="D39" s="14">
        <v>6</v>
      </c>
    </row>
    <row r="40" spans="1:17">
      <c r="A40" t="s">
        <v>25</v>
      </c>
      <c r="D40" s="15">
        <f>P35*((E36^6)-1)/(E36-1)/D39</f>
        <v>774.36810980558084</v>
      </c>
    </row>
    <row r="41" spans="1:17">
      <c r="D41">
        <v>3</v>
      </c>
    </row>
    <row r="42" spans="1:17">
      <c r="A42" t="s">
        <v>26</v>
      </c>
      <c r="D42" s="15">
        <f>P36*((E36^3)-1)/(E36-1)/D41</f>
        <v>831.15242166666656</v>
      </c>
    </row>
  </sheetData>
  <conditionalFormatting sqref="C3:H14 C20:H32 L20:Q32">
    <cfRule type="cellIs" dxfId="0" priority="3" operator="greater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MARTINE</dc:creator>
  <cp:lastModifiedBy>SFACS</cp:lastModifiedBy>
  <dcterms:created xsi:type="dcterms:W3CDTF">2018-09-12T08:26:46Z</dcterms:created>
  <dcterms:modified xsi:type="dcterms:W3CDTF">2018-09-12T14:25:11Z</dcterms:modified>
</cp:coreProperties>
</file>